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800" activeTab="1"/>
  </bookViews>
  <sheets>
    <sheet name="thai" sheetId="1" r:id="rId1"/>
    <sheet name="รายงาน" sheetId="2" r:id="rId2"/>
  </sheets>
  <calcPr calcId="145621"/>
</workbook>
</file>

<file path=xl/calcChain.xml><?xml version="1.0" encoding="utf-8"?>
<calcChain xmlns="http://schemas.openxmlformats.org/spreadsheetml/2006/main">
  <c r="M17" i="2" l="1"/>
  <c r="L17" i="2"/>
  <c r="K17" i="2"/>
  <c r="J17" i="2"/>
  <c r="M15" i="2"/>
  <c r="L15" i="2"/>
  <c r="K15" i="2"/>
  <c r="J15" i="2"/>
  <c r="M13" i="2"/>
  <c r="L13" i="2"/>
  <c r="K13" i="2"/>
  <c r="J13" i="2"/>
  <c r="M11" i="2"/>
  <c r="L11" i="2"/>
  <c r="K11" i="2"/>
  <c r="J11" i="2"/>
  <c r="M9" i="2"/>
  <c r="L9" i="2"/>
  <c r="K9" i="2"/>
  <c r="J9" i="2"/>
  <c r="M8" i="2"/>
  <c r="L8" i="2"/>
  <c r="K8" i="2"/>
  <c r="J8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DU5" i="1" l="1"/>
  <c r="CH5" i="1"/>
  <c r="CG5" i="1"/>
  <c r="CF5" i="1"/>
  <c r="CE5" i="1"/>
  <c r="CD5" i="1"/>
  <c r="CC5" i="1"/>
  <c r="I18" i="2" l="1"/>
  <c r="I17" i="2"/>
  <c r="H15" i="2"/>
  <c r="H11" i="2"/>
  <c r="I10" i="2"/>
  <c r="H9" i="2"/>
  <c r="H17" i="2"/>
  <c r="H13" i="2"/>
  <c r="I16" i="2" l="1"/>
  <c r="I15" i="2"/>
  <c r="I14" i="2"/>
  <c r="I13" i="2"/>
  <c r="I12" i="2"/>
  <c r="I11" i="2"/>
  <c r="I9" i="2"/>
  <c r="I8" i="2"/>
  <c r="H8" i="2"/>
  <c r="H10" i="2"/>
  <c r="H12" i="2"/>
  <c r="H14" i="2"/>
  <c r="H16" i="2"/>
  <c r="H18" i="2"/>
  <c r="DT5" i="1"/>
  <c r="DR5" i="1" l="1"/>
  <c r="DQ5" i="1"/>
  <c r="DJ5" i="1"/>
  <c r="DS5" i="1" s="1"/>
  <c r="DI5" i="1"/>
  <c r="DH5" i="1"/>
  <c r="DO5" i="1" s="1"/>
  <c r="DP5" i="1" s="1"/>
  <c r="DG5" i="1"/>
  <c r="DM5" i="1" s="1"/>
  <c r="DN5" i="1" s="1"/>
  <c r="DF5" i="1"/>
  <c r="DK5" i="1" s="1"/>
  <c r="DL5" i="1" s="1"/>
  <c r="CQ5" i="1" l="1"/>
  <c r="CN5" i="1"/>
  <c r="CL5" i="1"/>
  <c r="CI5" i="1"/>
  <c r="CA5" i="1"/>
  <c r="BZ5" i="1"/>
  <c r="BY5" i="1"/>
  <c r="BW5" i="1"/>
  <c r="BU5" i="1"/>
  <c r="BT5" i="1"/>
  <c r="BS5" i="1"/>
  <c r="BR5" i="1"/>
  <c r="BQ5" i="1"/>
  <c r="BP5" i="1"/>
  <c r="BO5" i="1"/>
  <c r="BN5" i="1"/>
  <c r="BL5" i="1"/>
  <c r="BK5" i="1"/>
  <c r="BJ5" i="1"/>
  <c r="BI5" i="1"/>
  <c r="CT5" i="1"/>
  <c r="CU5" i="1"/>
  <c r="CV5" i="1"/>
  <c r="CW5" i="1"/>
  <c r="CX5" i="1"/>
  <c r="CY5" i="1"/>
  <c r="CZ5" i="1"/>
  <c r="DA5" i="1"/>
  <c r="DB5" i="1"/>
  <c r="DC5" i="1"/>
  <c r="DD5" i="1"/>
  <c r="DE5" i="1"/>
  <c r="CS5" i="1"/>
  <c r="CJ5" i="1"/>
  <c r="CK5" i="1"/>
  <c r="CM5" i="1"/>
  <c r="CO5" i="1"/>
  <c r="CP5" i="1"/>
  <c r="CR5" i="1"/>
  <c r="BH5" i="1"/>
  <c r="BM5" i="1"/>
  <c r="BV5" i="1"/>
  <c r="BX5" i="1"/>
  <c r="CB5" i="1"/>
  <c r="BG5" i="1"/>
  <c r="DV5" i="1" l="1"/>
</calcChain>
</file>

<file path=xl/sharedStrings.xml><?xml version="1.0" encoding="utf-8"?>
<sst xmlns="http://schemas.openxmlformats.org/spreadsheetml/2006/main" count="1208" uniqueCount="822">
  <si>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</si>
  <si>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</si>
  <si>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</si>
  <si>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</si>
  <si>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</si>
  <si>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</si>
  <si>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</si>
  <si>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</si>
  <si>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</si>
  <si>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</si>
  <si>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</si>
  <si>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ตรวจคะแนนข้อที่</t>
  </si>
  <si>
    <t>รวมคะแนนและแปลผล</t>
  </si>
  <si>
    <t>ท1.1</t>
  </si>
  <si>
    <t>ท2.1</t>
  </si>
  <si>
    <t>ท3.1</t>
  </si>
  <si>
    <t>ท4.1</t>
  </si>
  <si>
    <t>ท5.1</t>
  </si>
  <si>
    <t>สาระ 1</t>
  </si>
  <si>
    <t>แปลผล</t>
  </si>
  <si>
    <t>สาระ 2</t>
  </si>
  <si>
    <t>สาระ3</t>
  </si>
  <si>
    <t>สาระ4</t>
  </si>
  <si>
    <t>สาระ5</t>
  </si>
  <si>
    <t>ประเภทนักเรียน เด็กปกติ</t>
  </si>
  <si>
    <t>โรงเรียน.........................................................................</t>
  </si>
  <si>
    <t>เพศ ทุกเพศ</t>
  </si>
  <si>
    <t>สำนักงานเขตพื้นที่การศึกษา.....................................................................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</si>
  <si>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</si>
  <si>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</si>
  <si>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</si>
  <si>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</si>
  <si>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</si>
  <si>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</si>
  <si>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t>ส่วนเบี่ยงเบน
มาตรฐาน</t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</si>
  <si>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</si>
  <si>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</si>
  <si>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</si>
  <si>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</si>
  <si>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</si>
  <si>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</si>
  <si>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</si>
  <si>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ภาษาไทย</t>
  </si>
  <si>
    <t>สาระที่ 1 การอ่าน</t>
  </si>
  <si>
    <t>มฐ ท 1.1</t>
  </si>
  <si>
    <t>สาระที่ 2  การเขียน</t>
  </si>
  <si>
    <t>มฐ ท 2.1</t>
  </si>
  <si>
    <t>สาระที่ 3 การฟัง การดู และการพูด</t>
  </si>
  <si>
    <t>มฐ ท 3.1</t>
  </si>
  <si>
    <t>สาระที่ 4 หลักการใช้ภาษาไทย</t>
  </si>
  <si>
    <t>มฐ ท 4.1</t>
  </si>
  <si>
    <t>สาระที่ 5 วรรณคดีและวรรณกรรม</t>
  </si>
  <si>
    <t>มฐ ท 5.1</t>
  </si>
  <si>
    <t>รายงานผลการประเมินด้วยข้อสอบมาตรฐานกลาง ปีการศึกษา 2560
กลุ่มสาระการเรียนรู้ภาษาไทย ระดับชั้นมัธยมศึกษาปีที่ 1</t>
  </si>
  <si>
    <t>ชื่อ-สกุล</t>
  </si>
  <si>
    <t>(ไม่ต้องใส่คำนำหน้าชื่อ)</t>
  </si>
  <si>
    <t>สพม.สุราษฎร์ธานี เขต 11</t>
  </si>
  <si>
    <t>ทีปราษฎร์พิทยา</t>
  </si>
  <si>
    <t>เชาวลิต  ดำเนียม</t>
  </si>
  <si>
    <t>1939900571321</t>
  </si>
  <si>
    <t>ฐากร  วรชินาสิริ</t>
  </si>
  <si>
    <t>1849300042875</t>
  </si>
  <si>
    <t>ทวีรัชต์  สะนิ</t>
  </si>
  <si>
    <t>1909802925365</t>
  </si>
  <si>
    <t>ธนวัฒน์  สุขปาน</t>
  </si>
  <si>
    <t>1849300040970</t>
  </si>
  <si>
    <t>บารมี  แก้วสุขศรี</t>
  </si>
  <si>
    <t>1900701213558</t>
  </si>
  <si>
    <t>พลพิทักษ์  เวชกามา</t>
  </si>
  <si>
    <t>1849300036964</t>
  </si>
  <si>
    <t>วรภพ  ศรีแจ่ม</t>
  </si>
  <si>
    <t>1103100831222</t>
  </si>
  <si>
    <t>วราวุฒิ  วิชัยยา</t>
  </si>
  <si>
    <t>1849300029151</t>
  </si>
  <si>
    <t>วุฒิพงษ์  เทียบสา</t>
  </si>
  <si>
    <t>1639900415534</t>
  </si>
  <si>
    <t>ศิวกร  โชติกรณ์</t>
  </si>
  <si>
    <t>1849300040198</t>
  </si>
  <si>
    <t>สิทธินนท์  รัตนรักษ์</t>
  </si>
  <si>
    <t>1849300037791</t>
  </si>
  <si>
    <t>อนุศิษย์  ศรีคิรินทร์</t>
  </si>
  <si>
    <t>1849300032471</t>
  </si>
  <si>
    <t>กัลยาพร  แซ่เซียด</t>
  </si>
  <si>
    <t>1849300037324</t>
  </si>
  <si>
    <t>กานต์ศิริ  พรมจันทร์</t>
  </si>
  <si>
    <t>1849300042301</t>
  </si>
  <si>
    <t>เกศกนก  จันทร์จรูญ</t>
  </si>
  <si>
    <t>1849300036646</t>
  </si>
  <si>
    <t>จิดาภา  ลิ่มวงศ์สวัสดิ์</t>
  </si>
  <si>
    <t>1849300034104</t>
  </si>
  <si>
    <t>เชษฐ์ธิดา  เกาะแก้ว</t>
  </si>
  <si>
    <t>1103703678728</t>
  </si>
  <si>
    <t>ญาดาวดี  สังข์แก้ว</t>
  </si>
  <si>
    <t>1809800222961</t>
  </si>
  <si>
    <t>ฐานิตา  บุญเกษม</t>
  </si>
  <si>
    <t>1849901667667</t>
  </si>
  <si>
    <t>ณิชากานต์  เบ็ญระเหม</t>
  </si>
  <si>
    <t>1929900969731</t>
  </si>
  <si>
    <t>ดวงกมล  เพชรวิชิต</t>
  </si>
  <si>
    <t>1849300035879</t>
  </si>
  <si>
    <t>ทักษพร  ด่านสวัสดิ์</t>
  </si>
  <si>
    <t>1849300035313</t>
  </si>
  <si>
    <t>ธนพร  ทองเฝือ</t>
  </si>
  <si>
    <t>1849300037979</t>
  </si>
  <si>
    <t>บุปผรัตน์  ปริงหาดยาย</t>
  </si>
  <si>
    <t>1849300035461</t>
  </si>
  <si>
    <t>ปภาวี  วะชุม</t>
  </si>
  <si>
    <t>1849300036816</t>
  </si>
  <si>
    <t>พรพรหม  ขวัญเมือง</t>
  </si>
  <si>
    <t>1849901733414</t>
  </si>
  <si>
    <t>พิมพกานต์  อันทามา</t>
  </si>
  <si>
    <t>1279900280691</t>
  </si>
  <si>
    <t>มนตกานต์  สุขศรีแก้ว</t>
  </si>
  <si>
    <t>1101801374977</t>
  </si>
  <si>
    <t>วรรณสงกรานต์  ชูดวง</t>
  </si>
  <si>
    <t>1100201753852</t>
  </si>
  <si>
    <t>วิเวียนร่า  เฮนย์-สมิธ</t>
  </si>
  <si>
    <t>1849300035291</t>
  </si>
  <si>
    <t>ศันศนีย์  แตงเศรษฐี</t>
  </si>
  <si>
    <t>1849901659265</t>
  </si>
  <si>
    <t>สลาลี  สีจง</t>
  </si>
  <si>
    <t>1849901749493</t>
  </si>
  <si>
    <t>สุวิณี  บุญทัน</t>
  </si>
  <si>
    <t>1849300033701</t>
  </si>
  <si>
    <t>เสาร์วภา  ขนอม</t>
  </si>
  <si>
    <t>1807800033482</t>
  </si>
  <si>
    <t>โสภิดา  ชูเชิด</t>
  </si>
  <si>
    <t>1849300041879</t>
  </si>
  <si>
    <t>อทิตยา  เพ็งรัตน์</t>
  </si>
  <si>
    <t>1840201278589</t>
  </si>
  <si>
    <t>กันตพงศ์  โชติฉัตรปกรณ์</t>
  </si>
  <si>
    <t>1100501643513</t>
  </si>
  <si>
    <t>คมกฤต  วณกิจเจริญ</t>
  </si>
  <si>
    <t>1409903416606</t>
  </si>
  <si>
    <t>ธนกฤษ  ไกรสิทธิ์</t>
  </si>
  <si>
    <t>1809902253475</t>
  </si>
  <si>
    <t>พรนคร  พลเดช</t>
  </si>
  <si>
    <t>1849300033671</t>
  </si>
  <si>
    <t>อภิสิทธิ์  คลิ้งบัวทอง</t>
  </si>
  <si>
    <t>1909802938301</t>
  </si>
  <si>
    <t>ปฏิภัทรพล  สกุลมงคล</t>
  </si>
  <si>
    <t>1860401244700</t>
  </si>
  <si>
    <t>นิรพล  พลเดช</t>
  </si>
  <si>
    <t>1399900234257</t>
  </si>
  <si>
    <t>อนันตศักดิ์  ศิริสุข</t>
  </si>
  <si>
    <t>1807800029973</t>
  </si>
  <si>
    <t>ขวัญฤดี  เป่งอิน</t>
  </si>
  <si>
    <t>1430501507668</t>
  </si>
  <si>
    <t>จารุพิชยา  ธนกุลไพสิฐ</t>
  </si>
  <si>
    <t>1808200018556</t>
  </si>
  <si>
    <t>จิระธิดา  พรหมสวี</t>
  </si>
  <si>
    <t>1859900306113</t>
  </si>
  <si>
    <t>จิระนันท์  พิมพ์บุญ</t>
  </si>
  <si>
    <t>1418600058524</t>
  </si>
  <si>
    <t>จุฑามาศ  กาลจักร</t>
  </si>
  <si>
    <t>1849300040783</t>
  </si>
  <si>
    <t>ณัฐนิชา  เทพพิทักษ์</t>
  </si>
  <si>
    <t>1840201276403</t>
  </si>
  <si>
    <t>ดารารัตน์  บุญเกษม</t>
  </si>
  <si>
    <t>1849300038347</t>
  </si>
  <si>
    <t>ทิพปภา  คำแก้ว</t>
  </si>
  <si>
    <t>1849300034597</t>
  </si>
  <si>
    <t>ปิ่นมณี  สมหวัง</t>
  </si>
  <si>
    <t>1849300034147</t>
  </si>
  <si>
    <t>พชรภร  แซ่เห่ง</t>
  </si>
  <si>
    <t>1209601417172</t>
  </si>
  <si>
    <t>เพชรลดา  ประจวบสุข</t>
  </si>
  <si>
    <t>1749800364821</t>
  </si>
  <si>
    <t>ภัทรสุดา  ใจกว้าง</t>
  </si>
  <si>
    <t>1570200123169</t>
  </si>
  <si>
    <t>มณธิณี  แข่งขัน</t>
  </si>
  <si>
    <t>1849901675511</t>
  </si>
  <si>
    <t>เมทินี  แสงแก้ว</t>
  </si>
  <si>
    <t>1807700021954</t>
  </si>
  <si>
    <t>สุพัตรา  พงษ์ประดิษฐ์</t>
  </si>
  <si>
    <t>1849300034333</t>
  </si>
  <si>
    <t>สุพิชฌาย์  ไชยเสนะ</t>
  </si>
  <si>
    <t>1909802954306</t>
  </si>
  <si>
    <t>สุรารักษ์  เล่าซี้</t>
  </si>
  <si>
    <t>1849300031431</t>
  </si>
  <si>
    <t>แสงระวี  เรืองจันทร์</t>
  </si>
  <si>
    <t>1849300039769</t>
  </si>
  <si>
    <t>อธิตญา  วงพินิจ</t>
  </si>
  <si>
    <t>1849300039017</t>
  </si>
  <si>
    <t>อนันตญา  โพธิ์พาดพิง</t>
  </si>
  <si>
    <t>1509966335688</t>
  </si>
  <si>
    <t>ซัลมา  มงคล</t>
  </si>
  <si>
    <t>1849300032110</t>
  </si>
  <si>
    <t>ณัฏฐ์นรี  สมเสมอ</t>
  </si>
  <si>
    <t>1578500018261</t>
  </si>
  <si>
    <t>นิรมล  โชคเคล้าลาภ</t>
  </si>
  <si>
    <t>1102003648469</t>
  </si>
  <si>
    <t>พศิกา  ไกรกำธร</t>
  </si>
  <si>
    <t>1849300038746</t>
  </si>
  <si>
    <t>สุกัญญา  ช่างปลูก</t>
  </si>
  <si>
    <t>1909802927813</t>
  </si>
  <si>
    <t>อัฐภิญญา  เดชะ</t>
  </si>
  <si>
    <t>1319000026038</t>
  </si>
  <si>
    <t>จุฑามาศ  ช่วยดำ</t>
  </si>
  <si>
    <t>1849300030222</t>
  </si>
  <si>
    <t>ชลธิชา  งามจำปี</t>
  </si>
  <si>
    <t>1418000041574</t>
  </si>
  <si>
    <t>นารีรัตน์  ประเสริฐสังข์</t>
  </si>
  <si>
    <t>2849300003053</t>
  </si>
  <si>
    <t>กัลย์สุดา  อำไพ</t>
  </si>
  <si>
    <t>1849300032691</t>
  </si>
  <si>
    <t>พิชชาพร  หนูนุ่ม</t>
  </si>
  <si>
    <t>1849300046722</t>
  </si>
  <si>
    <t>จันทกานต์  คงมุสิก</t>
  </si>
  <si>
    <t>1849300030834</t>
  </si>
  <si>
    <t>ธัญณภัสส์  ภวิคชวินโชค</t>
  </si>
  <si>
    <t>1102003634999</t>
  </si>
  <si>
    <t>ฟรานเซสกา  บัคเจทต้า</t>
  </si>
  <si>
    <t>1309903180981</t>
  </si>
  <si>
    <t>โลเรดานา  บัคเจทต้า</t>
  </si>
  <si>
    <t>1309903180999</t>
  </si>
  <si>
    <t>ณิรวัฒน์  พูลสวัสดิ์</t>
  </si>
  <si>
    <t>1849300032322</t>
  </si>
  <si>
    <t>ธานทอง  วรอินทร์</t>
  </si>
  <si>
    <t>1849300038738</t>
  </si>
  <si>
    <t>อภิวัฒน์  อัปมระกัง</t>
  </si>
  <si>
    <t>1849300032560</t>
  </si>
  <si>
    <t>อริย์ธัช  พูลทรัพย์</t>
  </si>
  <si>
    <t>1849300014782</t>
  </si>
  <si>
    <t>เกียรติศักดิ์  หิรัญ</t>
  </si>
  <si>
    <t>1809902248161</t>
  </si>
  <si>
    <t>ชินวัฒน์  เชื้อบ้านเกาะ</t>
  </si>
  <si>
    <t>1849300031318</t>
  </si>
  <si>
    <t>ธนารัตน์  ปานมาส</t>
  </si>
  <si>
    <t>1103703906127</t>
  </si>
  <si>
    <t>ประวีร์  สกุลหรั่ง</t>
  </si>
  <si>
    <t>1849300027248</t>
  </si>
  <si>
    <t>พีรภัทร์  กระสิน</t>
  </si>
  <si>
    <t>1849300036255</t>
  </si>
  <si>
    <t>สิปปกร  เทียรขำ</t>
  </si>
  <si>
    <t>1849300034911</t>
  </si>
  <si>
    <t>อภิวัฒน์  แสนนนท์คำ</t>
  </si>
  <si>
    <t>1101801368675</t>
  </si>
  <si>
    <t>ปภังกร  เทียมเทพ</t>
  </si>
  <si>
    <t>1849300043600</t>
  </si>
  <si>
    <t>ธิปัตย์  แท่นประมูล</t>
  </si>
  <si>
    <t>1849901673667</t>
  </si>
  <si>
    <t>เสกสรร  ชาวลี้แสน</t>
  </si>
  <si>
    <t>1849300032535</t>
  </si>
  <si>
    <t>อัครพนธ์  แซ่ลิ้ม</t>
  </si>
  <si>
    <t>1839901835985</t>
  </si>
  <si>
    <t>เดชาธร  แก้วรุ่ง</t>
  </si>
  <si>
    <t>1849300034341</t>
  </si>
  <si>
    <t>ธนวัฒน์  อินเกลี้ยง</t>
  </si>
  <si>
    <t>1800901240142</t>
  </si>
  <si>
    <t>ชณิตา  ประยูเด็น</t>
  </si>
  <si>
    <t>1849300035135</t>
  </si>
  <si>
    <t>บุษกร  เจียมสกุล</t>
  </si>
  <si>
    <t>1849300036271</t>
  </si>
  <si>
    <t>บุษกร  แบนมี</t>
  </si>
  <si>
    <t>1849300031920</t>
  </si>
  <si>
    <t>พิมพ์ชนก  ร่วมจิต</t>
  </si>
  <si>
    <t>1849300038053</t>
  </si>
  <si>
    <t>ศศิประภา  ทองเรือง</t>
  </si>
  <si>
    <t>1849300032047</t>
  </si>
  <si>
    <t>กุลนิดา  มหาวัง</t>
  </si>
  <si>
    <t>1439000030018</t>
  </si>
  <si>
    <t>ภวิษย์พร  บุญทาทอง</t>
  </si>
  <si>
    <t>1849901684821</t>
  </si>
  <si>
    <t>รสริน  เงินปาน</t>
  </si>
  <si>
    <t>1104200394739</t>
  </si>
  <si>
    <t>ศิริรัตน์  พุ่มนอก</t>
  </si>
  <si>
    <t>1307200020988</t>
  </si>
  <si>
    <t>เสาวภา  ปานวัน</t>
  </si>
  <si>
    <t>1849300030737</t>
  </si>
  <si>
    <t>เกศราภรณ์  โปศรี</t>
  </si>
  <si>
    <t>1102003649562</t>
  </si>
  <si>
    <t>ชนินพร  ศิริยงค์</t>
  </si>
  <si>
    <t>1849300032489</t>
  </si>
  <si>
    <t>ปิ่นมนัส  วิบูรณ์กาญจน์</t>
  </si>
  <si>
    <t>1849300042409</t>
  </si>
  <si>
    <t>ศุภิสรา  ยืนนาน</t>
  </si>
  <si>
    <t>1849300046161</t>
  </si>
  <si>
    <t>ศุภิสรา  เสือทอง</t>
  </si>
  <si>
    <t>1849300039611</t>
  </si>
  <si>
    <t>สุภาพันธุ์  พรหมจันทร์</t>
  </si>
  <si>
    <t>1849300029321</t>
  </si>
  <si>
    <t>จิรนันท์  มณีกัลย์</t>
  </si>
  <si>
    <t>1458700025792</t>
  </si>
  <si>
    <t>ชฎาภรวดี  พิทักษ์ตระกูล</t>
  </si>
  <si>
    <t>1119701130089</t>
  </si>
  <si>
    <t>ชมพูนุช  พูลสวัสดิ์</t>
  </si>
  <si>
    <t>1849300040481</t>
  </si>
  <si>
    <t>ภาวิตา  ศรีแผ้ว</t>
  </si>
  <si>
    <t>2849300004734</t>
  </si>
  <si>
    <t>มัณฑนา  ปัดถาวะโร</t>
  </si>
  <si>
    <t>1418600059539</t>
  </si>
  <si>
    <t>เมทาพร  มีเพียร</t>
  </si>
  <si>
    <t>1849300040139</t>
  </si>
  <si>
    <t>สุพรรษา  ยันสันเทียะ</t>
  </si>
  <si>
    <t>1849300039645</t>
  </si>
  <si>
    <t>อังศุระวี  เจริญสุข</t>
  </si>
  <si>
    <t>1849901716935</t>
  </si>
  <si>
    <t>ภานุวัฒน์  แสนสุข</t>
  </si>
  <si>
    <t>1849300031687</t>
  </si>
  <si>
    <t>ปวเรศ  พูลทรัพย์</t>
  </si>
  <si>
    <t>1849300042263</t>
  </si>
  <si>
    <t>สรายุ  คงนอก</t>
  </si>
  <si>
    <t>1849300034171</t>
  </si>
  <si>
    <t>กำธร  พันทะสา</t>
  </si>
  <si>
    <t>1849300033205</t>
  </si>
  <si>
    <t>อัธกรณ์  วิฑา</t>
  </si>
  <si>
    <t>1849300030273</t>
  </si>
  <si>
    <t>เอกพล  หิรัญธานี</t>
  </si>
  <si>
    <t>1849300035003</t>
  </si>
  <si>
    <t>ทรงกลด  ดีมา</t>
  </si>
  <si>
    <t>1849300038380</t>
  </si>
  <si>
    <t>อานนท์  บัวสด</t>
  </si>
  <si>
    <t>2849300003444</t>
  </si>
  <si>
    <t>เจษฎาภรณ์  แสนสุด</t>
  </si>
  <si>
    <t>1101801354500</t>
  </si>
  <si>
    <t>ปริวรรต  มากสังข์</t>
  </si>
  <si>
    <t>1809902256024</t>
  </si>
  <si>
    <t>ภัททพงษ์  มีแสง</t>
  </si>
  <si>
    <t>1929900959477</t>
  </si>
  <si>
    <t>สราวุธ  บัลลพ์วานิช</t>
  </si>
  <si>
    <t>1859900306822</t>
  </si>
  <si>
    <t>ณครินทร์  ปรางทอง</t>
  </si>
  <si>
    <t>1849300038312</t>
  </si>
  <si>
    <t>ทักษ์ดนัย  คงแก้ว</t>
  </si>
  <si>
    <t>1849400010509</t>
  </si>
  <si>
    <t>ธนดล  วิบูลย์กาญจน์</t>
  </si>
  <si>
    <t>1919900404904</t>
  </si>
  <si>
    <t>ธนวัฒน์  ฮ้อบุตร</t>
  </si>
  <si>
    <t>1659902292286</t>
  </si>
  <si>
    <t>ราชโล  วะสาร</t>
  </si>
  <si>
    <t>1408200035535</t>
  </si>
  <si>
    <t>แอนดรูร์ กลีสัน</t>
  </si>
  <si>
    <t>1419902256371</t>
  </si>
  <si>
    <t>ชัยมงคล  พูลติ้ม</t>
  </si>
  <si>
    <t>1849300033027</t>
  </si>
  <si>
    <t>ณัฐเดช  แซ่ด่าน</t>
  </si>
  <si>
    <t>1807700021164</t>
  </si>
  <si>
    <t>ณัฐพนธ์  แสนทวีสุข</t>
  </si>
  <si>
    <t>1839901812951</t>
  </si>
  <si>
    <t>เอกสิทธิ์  วิชัยดิษฐ</t>
  </si>
  <si>
    <t>1849400009241</t>
  </si>
  <si>
    <t>นพมาศ  กาสม</t>
  </si>
  <si>
    <t>1208600007867</t>
  </si>
  <si>
    <t>อริสา  แก้วบัวดี</t>
  </si>
  <si>
    <t>1439900512027</t>
  </si>
  <si>
    <t>ณัฐนิตย์  ถี่ถ้วน</t>
  </si>
  <si>
    <t>1807700022683</t>
  </si>
  <si>
    <t>ศธาสินี  หลีซี่</t>
  </si>
  <si>
    <t>1849300048237</t>
  </si>
  <si>
    <t>ดารุณี  โนนสว่าง</t>
  </si>
  <si>
    <t>1430501519658</t>
  </si>
  <si>
    <t>ปาลิดา  สุขใส</t>
  </si>
  <si>
    <t>1809800222431</t>
  </si>
  <si>
    <t>มธุรดา  ใยทอง</t>
  </si>
  <si>
    <t>1849300038495</t>
  </si>
  <si>
    <t>รัตติกาล  พลศักดิ์ขวา</t>
  </si>
  <si>
    <t>1849300041569</t>
  </si>
  <si>
    <t>ศุภิกา  ขาวละเอียด</t>
  </si>
  <si>
    <t>1849901651361</t>
  </si>
  <si>
    <t>จันธิรา  กุลทอง</t>
  </si>
  <si>
    <t>1849300041917</t>
  </si>
  <si>
    <t>นิชานันท์  ลอย</t>
  </si>
  <si>
    <t>1800500095290</t>
  </si>
  <si>
    <t>บงกช  ศิริถิ</t>
  </si>
  <si>
    <t>1849300040716</t>
  </si>
  <si>
    <t>ธัญชนก  สงัดศรี</t>
  </si>
  <si>
    <t>1849300035062</t>
  </si>
  <si>
    <t>สุชานันท์  หอมรัตน์</t>
  </si>
  <si>
    <t>1819900469586</t>
  </si>
  <si>
    <t>อรพรรณ  สงัดศรี</t>
  </si>
  <si>
    <t>1849300035054</t>
  </si>
  <si>
    <t>นฤมล  แท่งทอง</t>
  </si>
  <si>
    <t>1849300030087</t>
  </si>
  <si>
    <t>ปภาวี  ผิวนิล</t>
  </si>
  <si>
    <t>1489900536490</t>
  </si>
  <si>
    <t>พิมผกา  รัตนการ</t>
  </si>
  <si>
    <t>1909802841340</t>
  </si>
  <si>
    <t>กาญฤทัย  พัดชู</t>
  </si>
  <si>
    <t>1849300036514</t>
  </si>
  <si>
    <t>ชิษณุชา  ระวิโรจน์</t>
  </si>
  <si>
    <t>1209601441481</t>
  </si>
  <si>
    <t>ปลายฝน  ปิ่นหิรัญ</t>
  </si>
  <si>
    <t>1849300026021</t>
  </si>
  <si>
    <t>รัตนาพร  ภักดีก้านตง</t>
  </si>
  <si>
    <t>1849300038088</t>
  </si>
  <si>
    <t>ชลธิชา  คำมี</t>
  </si>
  <si>
    <t>1849300030516</t>
  </si>
  <si>
    <t>จักรพรรดิ  รัตนรักษ์</t>
  </si>
  <si>
    <t>1849300034023</t>
  </si>
  <si>
    <t>ภูเบศ  แสงระวี</t>
  </si>
  <si>
    <t>1849300030958</t>
  </si>
  <si>
    <t>สุรสิทธิ์  เดชเกิด</t>
  </si>
  <si>
    <t>1849300036395</t>
  </si>
  <si>
    <t>ทักษพร  ใจห้าว</t>
  </si>
  <si>
    <t>1841401124161</t>
  </si>
  <si>
    <t>ยศกร  ศรีสว่าง</t>
  </si>
  <si>
    <t>1661200050765</t>
  </si>
  <si>
    <t>เกียรติศักดิ์  คงทอง</t>
  </si>
  <si>
    <t>1849901603529</t>
  </si>
  <si>
    <t>ญาณวุฒิ  กมลฉ่ำ</t>
  </si>
  <si>
    <t>1820501224221</t>
  </si>
  <si>
    <t>พงศกร  ทองแป้น</t>
  </si>
  <si>
    <t>1849701125356</t>
  </si>
  <si>
    <t>ภัทรภณ  ถนิมลักษณ์</t>
  </si>
  <si>
    <t>1807800035019</t>
  </si>
  <si>
    <t>รัชชกร  หอมมาลา</t>
  </si>
  <si>
    <t>1849300036115</t>
  </si>
  <si>
    <t>จีรศักดิ์  แก้วนก</t>
  </si>
  <si>
    <t>1809902250379</t>
  </si>
  <si>
    <t>ธีรวุฒิ  น้อยปลอด</t>
  </si>
  <si>
    <t>1849901741115</t>
  </si>
  <si>
    <t>วรเมธ  อำพะสุโร</t>
  </si>
  <si>
    <t>1849901656720</t>
  </si>
  <si>
    <t>วิธวินท์  สังข์แก้ว</t>
  </si>
  <si>
    <t>1849300036093</t>
  </si>
  <si>
    <t>ศตวรรษ  ช่างปาน</t>
  </si>
  <si>
    <t>1840201275571</t>
  </si>
  <si>
    <t>อนุภัทร  หลีจันทร์</t>
  </si>
  <si>
    <t>1859900304340</t>
  </si>
  <si>
    <t>จักรพงษ์  เจริญสุข</t>
  </si>
  <si>
    <t>1841401124691</t>
  </si>
  <si>
    <t>ชนะกร  ทองจันทร์</t>
  </si>
  <si>
    <t>1849901640700</t>
  </si>
  <si>
    <t>ณัฐนนทน์  มีเสน</t>
  </si>
  <si>
    <t>1849300042051</t>
  </si>
  <si>
    <t>ณัฐพงษ์  มีเสน</t>
  </si>
  <si>
    <t>1849300042042</t>
  </si>
  <si>
    <t>ธนกร  อารีวงศ์</t>
  </si>
  <si>
    <t>1849300036069</t>
  </si>
  <si>
    <t>สรวิชญ์  บุญกวย</t>
  </si>
  <si>
    <t>1849300033434</t>
  </si>
  <si>
    <t>จิรภัทร  ทองเมือง</t>
  </si>
  <si>
    <t>1849300040252</t>
  </si>
  <si>
    <t>ดามพ์  ด่วนเดิน</t>
  </si>
  <si>
    <t>1849300021061</t>
  </si>
  <si>
    <t>ธนพล  นุ้ยมัย</t>
  </si>
  <si>
    <t>1849300036298</t>
  </si>
  <si>
    <t>ปวริศ  แก้วชุมภู</t>
  </si>
  <si>
    <t>1849300035445</t>
  </si>
  <si>
    <t>สุวิจักขณ์  ธาดาไหวพริบ</t>
  </si>
  <si>
    <t>1809902244395</t>
  </si>
  <si>
    <t>ธนกร  ชุมพล</t>
  </si>
  <si>
    <t>1849300039971</t>
  </si>
  <si>
    <t>กัทลี  อินทะศักดิ์</t>
  </si>
  <si>
    <t>1140601247458</t>
  </si>
  <si>
    <t>เบญจรัตน์  เพชรทอง</t>
  </si>
  <si>
    <t>1849300031857</t>
  </si>
  <si>
    <t>อารีรัตน์  บุญผ่อง</t>
  </si>
  <si>
    <t>1849300041518</t>
  </si>
  <si>
    <t>จตุพร  วิริยะ</t>
  </si>
  <si>
    <t>1449900766291</t>
  </si>
  <si>
    <t>เจนจิรา  พลประภาส</t>
  </si>
  <si>
    <t>1849300032250</t>
  </si>
  <si>
    <t>แพรวา  อินทรวิเชียร</t>
  </si>
  <si>
    <t>1104400013828</t>
  </si>
  <si>
    <t>วรรณภา  พุทธิพงษ์</t>
  </si>
  <si>
    <t>1849300041453</t>
  </si>
  <si>
    <t>สุนิษา  แซ่อึ้ง</t>
  </si>
  <si>
    <t>1102400155787</t>
  </si>
  <si>
    <t>จันทร์ทิมา  ประดับเพชร</t>
  </si>
  <si>
    <t>1809902244506</t>
  </si>
  <si>
    <t>วรินทิรา  วงศ์ผา</t>
  </si>
  <si>
    <t>1100703611825</t>
  </si>
  <si>
    <t>จารวี  ทองไทย</t>
  </si>
  <si>
    <t>1760800046783</t>
  </si>
  <si>
    <t>นิด  คุณ</t>
  </si>
  <si>
    <t>G840460000007</t>
  </si>
  <si>
    <t>ภัทราวดี  สมสิงห์</t>
  </si>
  <si>
    <t>1104200438256</t>
  </si>
  <si>
    <t>ชาลิสา  สนธิสวัสดิ์</t>
  </si>
  <si>
    <t>1309903128857</t>
  </si>
  <si>
    <t>พิมพกานต์  กิ้มเจี้ยม</t>
  </si>
  <si>
    <t>1819900479328</t>
  </si>
  <si>
    <t>ปริยฉัตร  เสือเอี่ยม</t>
  </si>
  <si>
    <t>1849300041461</t>
  </si>
  <si>
    <t>ญาดา  พูนสำราญ</t>
  </si>
  <si>
    <t>1104300823984</t>
  </si>
  <si>
    <t>บุลากร  เพ็ชรหม้ง</t>
  </si>
  <si>
    <t>1849400011572</t>
  </si>
  <si>
    <t>รัฐกูร  เมืองแก้ว</t>
  </si>
  <si>
    <t>1849300039912</t>
  </si>
  <si>
    <t>สุริยพงศ์  พูลทรัพย์</t>
  </si>
  <si>
    <t>1849300029623</t>
  </si>
  <si>
    <t>อภิรัตน์  เลิศจิรานุวัฒน์</t>
  </si>
  <si>
    <t>1849300042018</t>
  </si>
  <si>
    <t>ภัคพล  ใจสุภาพ</t>
  </si>
  <si>
    <t>1559900478723</t>
  </si>
  <si>
    <t>ฉัตรมงคล  ชนะนคร</t>
  </si>
  <si>
    <t>1809800221264</t>
  </si>
  <si>
    <t>ณัฐวุฒิ  สังเกต</t>
  </si>
  <si>
    <t>1949900526287</t>
  </si>
  <si>
    <t>ปฏิพล  จิตรมุ่ง</t>
  </si>
  <si>
    <t>1849300037103</t>
  </si>
  <si>
    <t>พีรวัฒน์  ฉวาง</t>
  </si>
  <si>
    <t>1848100028771</t>
  </si>
  <si>
    <t>ณัฐดนัย  วงศ์จันทา</t>
  </si>
  <si>
    <t>1839901797471</t>
  </si>
  <si>
    <t>ณัฐพล  พุทไธสง</t>
  </si>
  <si>
    <t>1104300723688</t>
  </si>
  <si>
    <t>ณัฐพัฒน์  สมใจหมาย</t>
  </si>
  <si>
    <t>1849300040058</t>
  </si>
  <si>
    <t>ธันวา  ทองเชื้อ</t>
  </si>
  <si>
    <t>1729800325079</t>
  </si>
  <si>
    <t>พชรพล  เอียดทองดำ</t>
  </si>
  <si>
    <t>1900201121085</t>
  </si>
  <si>
    <t>สมชาย  จันทร์เรือง</t>
  </si>
  <si>
    <t>5849300003091</t>
  </si>
  <si>
    <t>สิทธินนท์  เพชรกอง</t>
  </si>
  <si>
    <t>1849300034091</t>
  </si>
  <si>
    <t>ณัฐวุฒิ  คงแก้ว</t>
  </si>
  <si>
    <t>1840201282365</t>
  </si>
  <si>
    <t>ธนดล เรืองศรี</t>
  </si>
  <si>
    <t>1849300041445</t>
  </si>
  <si>
    <t>ณัฎฐกร  คำงาม</t>
  </si>
  <si>
    <t>1570301214321</t>
  </si>
  <si>
    <t>ลพรวี  พุ่มอินทร์</t>
  </si>
  <si>
    <t>1840201272505</t>
  </si>
  <si>
    <t>คณิน  เทพเทียนชัย</t>
  </si>
  <si>
    <t>1849300047109</t>
  </si>
  <si>
    <t>ณัฐดนัย  ชาตานันท์</t>
  </si>
  <si>
    <t>1431000161433</t>
  </si>
  <si>
    <t>ภาสกร  วงษาวัตร</t>
  </si>
  <si>
    <t>1409903306037</t>
  </si>
  <si>
    <t>ณัฐพร  พิทักศรี</t>
  </si>
  <si>
    <t>1419200013079</t>
  </si>
  <si>
    <t>วรพันธุ์ ผดุงเวียง</t>
  </si>
  <si>
    <t>1859900310048</t>
  </si>
  <si>
    <t>วิชิตชัย  บุญยิ่ง</t>
  </si>
  <si>
    <t>1307000019111</t>
  </si>
  <si>
    <t>วีโต จูเลียน เดลอส ซานโตซ</t>
  </si>
  <si>
    <t>G840460000008</t>
  </si>
  <si>
    <t>ฟรานเซสโก  วาเลนเต</t>
  </si>
  <si>
    <t>1849300031946</t>
  </si>
  <si>
    <t>ณัฐชนน  เงินทอง</t>
  </si>
  <si>
    <t>1101801382112</t>
  </si>
  <si>
    <t>วรรณกมล  รุ่งเรือง</t>
  </si>
  <si>
    <t>1849300038509</t>
  </si>
  <si>
    <t>สิรภัทร  วงศ์ศิริ</t>
  </si>
  <si>
    <t>2849901046512</t>
  </si>
  <si>
    <t>ขนิษฐา  อามาตย์มนตรี</t>
  </si>
  <si>
    <t>1849300039475</t>
  </si>
  <si>
    <t>อาริสา  ผลาผล</t>
  </si>
  <si>
    <t>1129901889267</t>
  </si>
  <si>
    <t>พิมผกานต์  ศรีใหม่</t>
  </si>
  <si>
    <t>1807800029663</t>
  </si>
  <si>
    <t>วิมลมณี  แซ่อุ่ย</t>
  </si>
  <si>
    <t>1849300039459</t>
  </si>
  <si>
    <t>สุรัสวดี  ยอดไสว</t>
  </si>
  <si>
    <t>1849300030761</t>
  </si>
  <si>
    <t>กัลธิดา  บุญฤทธิ์</t>
  </si>
  <si>
    <t>1849300039238</t>
  </si>
  <si>
    <t>จุฑามาศ  หินดี</t>
  </si>
  <si>
    <t>1849300038134</t>
  </si>
  <si>
    <t>วิจิตรา  แสนทวีสุข</t>
  </si>
  <si>
    <t>1408500030181</t>
  </si>
  <si>
    <t>มนัสนันท์  ฟักศรี</t>
  </si>
  <si>
    <t>1609900712415</t>
  </si>
  <si>
    <t>สุพิชชา  พละสุ</t>
  </si>
  <si>
    <t>1459901100504</t>
  </si>
  <si>
    <t>ศิวิมล  สังดวงยาง</t>
  </si>
  <si>
    <t>1849300037839</t>
  </si>
  <si>
    <t>ภัทรินทร์  ภารสุวรรณ</t>
  </si>
  <si>
    <t>1759900425865</t>
  </si>
  <si>
    <t>โจ  ใจฑา</t>
  </si>
  <si>
    <t>1102003414174</t>
  </si>
  <si>
    <t>ณัฐวุฒิ  หันจรูญ</t>
  </si>
  <si>
    <t>1849300029658</t>
  </si>
  <si>
    <t>อัครชัย  เสืออินโท</t>
  </si>
  <si>
    <t>1849300043537</t>
  </si>
  <si>
    <t>ธีรวัฒน์  แบโซ</t>
  </si>
  <si>
    <t>7508700018476</t>
  </si>
  <si>
    <t>ภูติวัฒน์  แซ่โซว</t>
  </si>
  <si>
    <t>1849901657068</t>
  </si>
  <si>
    <t>กิตตินันท์  นาคยิ้ม</t>
  </si>
  <si>
    <t>1849300039793</t>
  </si>
  <si>
    <t>ธนทัต  สีดาแก้ว</t>
  </si>
  <si>
    <t>1130100069841</t>
  </si>
  <si>
    <t>กฤษณะเวช  อยู่เย็น</t>
  </si>
  <si>
    <t>1179900425259</t>
  </si>
  <si>
    <t>ณัชพล  พันธุ์ไม้</t>
  </si>
  <si>
    <t>1849300033931</t>
  </si>
  <si>
    <t>ณัฐพล  โตทัพ</t>
  </si>
  <si>
    <t>1709901478725</t>
  </si>
  <si>
    <t>นพดล  มณีเพ็ชร</t>
  </si>
  <si>
    <t>1820501213741</t>
  </si>
  <si>
    <t>นนทพัทธ์  สมหวัง</t>
  </si>
  <si>
    <t>1849300034732</t>
  </si>
  <si>
    <t>พงศภัค  ดีมีศรี</t>
  </si>
  <si>
    <t>1849300041259</t>
  </si>
  <si>
    <t>สุรพล  เดียวซิงห์</t>
  </si>
  <si>
    <t>1159900427901</t>
  </si>
  <si>
    <t>เจษฎา  มั่งคั่ง</t>
  </si>
  <si>
    <t>1368400028941</t>
  </si>
  <si>
    <t>ณัฐชัย  ช่วยตรี</t>
  </si>
  <si>
    <t>1920601321758</t>
  </si>
  <si>
    <t>ณัฐวุฒิ  มีสังเกตุ</t>
  </si>
  <si>
    <t>1329901282972</t>
  </si>
  <si>
    <t>สรายุทธ  เยาวราช</t>
  </si>
  <si>
    <t>1478900022002</t>
  </si>
  <si>
    <t>สราวุฒน์  พวงย้อย</t>
  </si>
  <si>
    <t>1807800027571</t>
  </si>
  <si>
    <t>ธนาเทพ  แก้วมีศรี</t>
  </si>
  <si>
    <t>1849400009888</t>
  </si>
  <si>
    <t>เอกสิทธิ์  ทองอนันต์</t>
  </si>
  <si>
    <t>1809902229060</t>
  </si>
  <si>
    <t>พิชญานา  จันทร์ประชู</t>
  </si>
  <si>
    <t>1849300038061</t>
  </si>
  <si>
    <t>ศศิวิมล  พันธ์สง่า</t>
  </si>
  <si>
    <t>1849300040554</t>
  </si>
  <si>
    <t>สุธาริณี  ประเทพา</t>
  </si>
  <si>
    <t>1849300042361</t>
  </si>
  <si>
    <t>ดาราวดี  มือสันทัด</t>
  </si>
  <si>
    <t>1869900564384</t>
  </si>
  <si>
    <t>วันวิสา  ขาวชู</t>
  </si>
  <si>
    <t>1849300034252</t>
  </si>
  <si>
    <t>ปิ่นสุดา  นามณีชม</t>
  </si>
  <si>
    <t>1418600050621</t>
  </si>
  <si>
    <t>ศิรินทิพย์  พูลเพิ่ม</t>
  </si>
  <si>
    <t>1609900684608</t>
  </si>
  <si>
    <t>มณีรัตน์  ชาสงวน</t>
  </si>
  <si>
    <t>1849300032705</t>
  </si>
  <si>
    <t>ไอลดา  พิมพ์สวรรค์</t>
  </si>
  <si>
    <t>1609900708043</t>
  </si>
  <si>
    <t>กัญธิวา  แคล่วคล่อง</t>
  </si>
  <si>
    <t>1849300038592</t>
  </si>
  <si>
    <t>ทัศวรรณ  แก้วดวงดี</t>
  </si>
  <si>
    <t>1368900025631</t>
  </si>
  <si>
    <t>เปมิกา  ทิมเทพ</t>
  </si>
  <si>
    <t>1849300031521</t>
  </si>
  <si>
    <t>พนิดา  ประถมจินดา</t>
  </si>
  <si>
    <t>1860700233181</t>
  </si>
  <si>
    <t>ศิริลักษณ์  เถาว์ชู</t>
  </si>
  <si>
    <t>1809902266194</t>
  </si>
  <si>
    <t>เจนจิรา  ราชบัณดิษฐ</t>
  </si>
  <si>
    <t>1658700015612</t>
  </si>
  <si>
    <t>ชุติมา  ชินกลาง</t>
  </si>
  <si>
    <t>1849300041925</t>
  </si>
  <si>
    <t>ทิพย์วรรณ  เรืองฤทธิ์</t>
  </si>
  <si>
    <t>1170400061071</t>
  </si>
  <si>
    <t>ปฐมาวดี  คงช่วย</t>
  </si>
  <si>
    <t>1969900469232</t>
  </si>
  <si>
    <t>ศรีเมือง  ยามี</t>
  </si>
  <si>
    <t>0084931036295</t>
  </si>
  <si>
    <t>รังสิมันต์  บัวพันธ์</t>
  </si>
  <si>
    <t>1849300038819</t>
  </si>
  <si>
    <t>ธีรสิทธิ  อยู่คง</t>
  </si>
  <si>
    <t>1849300042271</t>
  </si>
  <si>
    <t>ชนารัตน์  เมืองทรัพย์</t>
  </si>
  <si>
    <t>1849901669848</t>
  </si>
  <si>
    <t>ธรรมรัตน์  เจริญภัคดี</t>
  </si>
  <si>
    <t>1301701398864</t>
  </si>
  <si>
    <t>นรุตม์ชัย  บัวเพชร</t>
  </si>
  <si>
    <t>1849300045831</t>
  </si>
  <si>
    <t>อภิวัฒน์  ประกอบวันเจริญ</t>
  </si>
  <si>
    <t>1800701296225</t>
  </si>
  <si>
    <t>ณัฐพล  เทพทอง</t>
  </si>
  <si>
    <t>1849300035526</t>
  </si>
  <si>
    <t>ณัฐพล  สายชัยภูมิ</t>
  </si>
  <si>
    <t>1100703657361</t>
  </si>
  <si>
    <t>ศรราม  สุขสม</t>
  </si>
  <si>
    <t>1849300033892</t>
  </si>
  <si>
    <t>ณัฐบวร  คนึงหาญ</t>
  </si>
  <si>
    <t>1279800193070</t>
  </si>
  <si>
    <t>ภาณุวัฒน์  สายเลน</t>
  </si>
  <si>
    <t>1849300029801</t>
  </si>
  <si>
    <t>สุธินันท์  พันธ์เพชร</t>
  </si>
  <si>
    <t>1849300037464</t>
  </si>
  <si>
    <t>จักรพันธ์  สมพงษ์</t>
  </si>
  <si>
    <t>1341401260514</t>
  </si>
  <si>
    <t>ณัฐธัญ  ฟูเฟือง</t>
  </si>
  <si>
    <t>1849300041747</t>
  </si>
  <si>
    <t>รุ่งสุวรรณ  ภูมิขันธ์</t>
  </si>
  <si>
    <t>1849300035275</t>
  </si>
  <si>
    <t>สันติภาพ  เขตสระน้อย</t>
  </si>
  <si>
    <t>1849300041232</t>
  </si>
  <si>
    <t>ณฐพงษ์  ขุนเสถียร</t>
  </si>
  <si>
    <t>1841701157501</t>
  </si>
  <si>
    <t>สิรวิชญ์  สมันกลาง</t>
  </si>
  <si>
    <t>1319800442028</t>
  </si>
  <si>
    <t>จีระพงษ์  บัวอ่วม</t>
  </si>
  <si>
    <t>1849300042093</t>
  </si>
  <si>
    <t>จรัญญา  สงศรี</t>
  </si>
  <si>
    <t>1849300039246</t>
  </si>
  <si>
    <t>นัฐริกา  ธรฤทธิ์</t>
  </si>
  <si>
    <t>1848100032476</t>
  </si>
  <si>
    <t>ชมพูนุช  วุ่นนุรัตน์</t>
  </si>
  <si>
    <t>1919900383524</t>
  </si>
  <si>
    <t>ดวงกมล  รักหวาน</t>
  </si>
  <si>
    <t>1929900964365</t>
  </si>
  <si>
    <t>ทักษพร  สวัสดิกุล</t>
  </si>
  <si>
    <t>1350101734641</t>
  </si>
  <si>
    <t>เพ็ญฤดี  เรือนสูง</t>
  </si>
  <si>
    <t>1149900809693</t>
  </si>
  <si>
    <t>แพรวกมล  ศรีแก้ว</t>
  </si>
  <si>
    <t>1849300038215</t>
  </si>
  <si>
    <t>ไหมแก้ว  ชูเชิด</t>
  </si>
  <si>
    <t>1849300034805</t>
  </si>
  <si>
    <t>มลทกานต์  ธรรมชาติ</t>
  </si>
  <si>
    <t>1849300032225</t>
  </si>
  <si>
    <t>วิลาสินี  แซ่อุ่ย</t>
  </si>
  <si>
    <t>1849300037740</t>
  </si>
  <si>
    <t>สุนิษา  ไชยโคตร</t>
  </si>
  <si>
    <t>1369900710504</t>
  </si>
  <si>
    <t>อรดา  บุดจำปา</t>
  </si>
  <si>
    <t>1849300040953</t>
  </si>
  <si>
    <t>ขวัญตา  ประทุมมา</t>
  </si>
  <si>
    <t>1849300032462</t>
  </si>
  <si>
    <t xml:space="preserve">ณัฐธิดา  ทองพูน  </t>
  </si>
  <si>
    <t>1749800367359</t>
  </si>
  <si>
    <t>นูรไลลาห์  อำลอย</t>
  </si>
  <si>
    <t>1919900341350</t>
  </si>
  <si>
    <t>รุ่งรภา  พละธรรม</t>
  </si>
  <si>
    <t>1749800374894</t>
  </si>
  <si>
    <t>กนกพร  หาญมนตรี</t>
  </si>
  <si>
    <t>1849300032144</t>
  </si>
  <si>
    <t>ขวัญพร  หาวิวร</t>
  </si>
  <si>
    <t>1300501110971</t>
  </si>
  <si>
    <t>กรวรรณ  เกื้อนะ</t>
  </si>
  <si>
    <t>1929900987993</t>
  </si>
  <si>
    <t>จรรยารัตน์  ทองสว่าง</t>
  </si>
  <si>
    <t>1849300040422</t>
  </si>
  <si>
    <t>พลอยไพลิน  พัดสร</t>
  </si>
  <si>
    <t>1601101392668</t>
  </si>
  <si>
    <t>อรอุมา แซ่จั้ง</t>
  </si>
  <si>
    <t>1840201277469</t>
  </si>
  <si>
    <t>มัณฑณา  ขอย้ายกลาง</t>
  </si>
  <si>
    <t>1300401212021</t>
  </si>
  <si>
    <t>ยุพเรศ  ศรีธาตุ</t>
  </si>
  <si>
    <t>1849300038193</t>
  </si>
  <si>
    <t>ปิยรัตน์  ทองเกษม</t>
  </si>
  <si>
    <t>2849300003398</t>
  </si>
  <si>
    <t>กัลยณัฐ  เสนาพล</t>
  </si>
  <si>
    <t>1849300031806</t>
  </si>
  <si>
    <t>พัชรพล  จินดามณี</t>
  </si>
  <si>
    <t>1849300039301</t>
  </si>
  <si>
    <t>จีระพงษ์  ภูนาไชย</t>
  </si>
  <si>
    <t>1468700023889</t>
  </si>
  <si>
    <t>อิทธิพัทธ์  วงษ์คล้อย</t>
  </si>
  <si>
    <t>1849300033710</t>
  </si>
  <si>
    <t>กิตติศักดิ์  ปัจฉิม</t>
  </si>
  <si>
    <t>1359200048230</t>
  </si>
  <si>
    <t>ชนินทร์  แฝงสีพล</t>
  </si>
  <si>
    <t>1169200050091</t>
  </si>
  <si>
    <t>ศราวุฒิ  รัตนรักษ์</t>
  </si>
  <si>
    <t>1849300030591</t>
  </si>
  <si>
    <t>จีระวัฒน์  นาคนุช</t>
  </si>
  <si>
    <t>1407400004969</t>
  </si>
  <si>
    <t>นัฐพงษ์  อัปกาญจน์</t>
  </si>
  <si>
    <t>1478600057170</t>
  </si>
  <si>
    <t>ปรัชญา  รัตนะราช</t>
  </si>
  <si>
    <t>1849300040996</t>
  </si>
  <si>
    <t>ภานุพงค์  สุวรรณเกิด</t>
  </si>
  <si>
    <t>1849300040180</t>
  </si>
  <si>
    <t>สิรวิชญ์  ทองปัสโน</t>
  </si>
  <si>
    <t>1849300037600</t>
  </si>
  <si>
    <t>เขตต์ตะวัน  หอมลาด</t>
  </si>
  <si>
    <t>1306200040066</t>
  </si>
  <si>
    <t>เจษฎา  เข็มกลาง</t>
  </si>
  <si>
    <t>1659500017183</t>
  </si>
  <si>
    <t>ณัฐพงษ์  พงษ์เพชร</t>
  </si>
  <si>
    <t>1709901480347</t>
  </si>
  <si>
    <t>ณัฐวุฒิ  สิงห์สุข</t>
  </si>
  <si>
    <t>1869900592469</t>
  </si>
  <si>
    <t>นฤเดช  ม่วงใหม่</t>
  </si>
  <si>
    <t>1849300037871</t>
  </si>
  <si>
    <t>ศุภฤกษ์  ปัญญาดี</t>
  </si>
  <si>
    <t>1849300027213</t>
  </si>
  <si>
    <t>ฐิตินันท์  อักษร</t>
  </si>
  <si>
    <t>1129800154539</t>
  </si>
  <si>
    <t>พิชิตพงศ์  นามวงษ์</t>
  </si>
  <si>
    <t>1118700067803</t>
  </si>
  <si>
    <t>ยศธร  เลิศคอนสาร</t>
  </si>
  <si>
    <t>1428700026667</t>
  </si>
  <si>
    <t>จิรภิญญา  ชุมมะ</t>
  </si>
  <si>
    <t>1849300042123</t>
  </si>
  <si>
    <t>นริสา  ขนานแก้ว</t>
  </si>
  <si>
    <t>1849300047435</t>
  </si>
  <si>
    <t>ลลิตภัทร  ชูแก้ว</t>
  </si>
  <si>
    <t>1849901700176</t>
  </si>
  <si>
    <t>นภาพร  เงินแก้ว</t>
  </si>
  <si>
    <t>1849300039513</t>
  </si>
  <si>
    <t>ปิยะดา  นาเสริฐ</t>
  </si>
  <si>
    <t>2849300003436</t>
  </si>
  <si>
    <t>พรนภา  จันรอด</t>
  </si>
  <si>
    <t>1849300042328</t>
  </si>
  <si>
    <t>มุทิตา  ศราภัยวานิช</t>
  </si>
  <si>
    <t>1849300038126</t>
  </si>
  <si>
    <t xml:space="preserve">ศิริรัตน์  ชนะพล  </t>
  </si>
  <si>
    <t>1840201274427</t>
  </si>
  <si>
    <t>บุลภรณ์  ปู่ตาแสง</t>
  </si>
  <si>
    <t>1849300034635</t>
  </si>
  <si>
    <t>ภัทราภรณ์  ศิริกุล</t>
  </si>
  <si>
    <t>1479900636541</t>
  </si>
  <si>
    <t>วันวิภา  ทหารเสือ</t>
  </si>
  <si>
    <t>1849300040295</t>
  </si>
  <si>
    <t>อินทิรา  เทพน้ำขาว</t>
  </si>
  <si>
    <t>1829300022912</t>
  </si>
  <si>
    <t>ประวีรัตน์  แซ่อ๋อง</t>
  </si>
  <si>
    <t>1849300037774</t>
  </si>
  <si>
    <t>พรนภัส  บุญทัน</t>
  </si>
  <si>
    <t>1849300039131</t>
  </si>
  <si>
    <t>วาสนา  รัตนรักษ์</t>
  </si>
  <si>
    <t>1849300041224</t>
  </si>
  <si>
    <t>วิชชากร  ดวงประทีป</t>
  </si>
  <si>
    <t>1417400041392</t>
  </si>
  <si>
    <t>ชนิสรา  สิงห์แรง</t>
  </si>
  <si>
    <t>1849300042441</t>
  </si>
  <si>
    <t>ณัฐรุจา  จันทร์ทรัพย์</t>
  </si>
  <si>
    <t>1849300035861</t>
  </si>
  <si>
    <t>ประภาศรี  ไกรสรแสน</t>
  </si>
  <si>
    <t>1849300039742</t>
  </si>
  <si>
    <t>พลอยทิพย์  พิทักษ์วงษ์</t>
  </si>
  <si>
    <t>1849300032551</t>
  </si>
  <si>
    <t>กัญญารัตน์  เก่งนอก</t>
  </si>
  <si>
    <t>1849300038428</t>
  </si>
  <si>
    <t>ฐิดาภา  พันธุรัตน์</t>
  </si>
  <si>
    <t>1103703856901</t>
  </si>
  <si>
    <t>สุกัญญา  หารเอี่ยม</t>
  </si>
  <si>
    <t>1100703644596</t>
  </si>
  <si>
    <t>กรกนก  สุริยวงศ์</t>
  </si>
  <si>
    <t>1209702195116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</si>
</sst>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09]#,##0;\-#,##0"/>
    <numFmt numFmtId="188" formatCode="[$-10409]#,##0.00;\-#,##0.00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b/>
      <sz val="19"/>
      <color indexed="8"/>
      <name val="BrowalliaUPC"/>
      <family val="2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sz val="16"/>
      <color rgb="FFFF0000"/>
      <name val="Angsana New"/>
      <family val="1"/>
    </font>
    <font>
      <sz val="16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1" fontId="4" fillId="0" borderId="0" xfId="0" applyNumberFormat="1" applyFont="1" applyFill="1" applyProtection="1"/>
    <xf numFmtId="0" fontId="4" fillId="5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" fontId="4" fillId="2" borderId="0" xfId="0" applyNumberFormat="1" applyFont="1" applyFill="1" applyProtection="1"/>
    <xf numFmtId="0" fontId="3" fillId="5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7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5" borderId="5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2" fontId="5" fillId="0" borderId="0" xfId="0" applyNumberFormat="1" applyFont="1"/>
    <xf numFmtId="0" fontId="5" fillId="2" borderId="0" xfId="0" applyFont="1" applyFill="1"/>
    <xf numFmtId="2" fontId="5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0" borderId="9" xfId="0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left" vertical="top" wrapText="1" readingOrder="1"/>
      <protection locked="0"/>
    </xf>
    <xf numFmtId="0" fontId="11" fillId="0" borderId="10" xfId="0" applyFont="1" applyBorder="1" applyAlignment="1" applyProtection="1">
      <alignment horizontal="center" vertical="top" wrapText="1" readingOrder="1"/>
      <protection locked="0"/>
    </xf>
    <xf numFmtId="187" fontId="11" fillId="0" borderId="10" xfId="0" applyNumberFormat="1" applyFont="1" applyBorder="1" applyAlignment="1" applyProtection="1">
      <alignment horizontal="center" vertical="top" wrapText="1" readingOrder="1"/>
      <protection locked="0"/>
    </xf>
    <xf numFmtId="188" fontId="11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14" xfId="0" applyFont="1" applyBorder="1" applyAlignment="1" applyProtection="1">
      <alignment horizontal="left" vertical="top" wrapText="1" readingOrder="1"/>
      <protection locked="0"/>
    </xf>
    <xf numFmtId="0" fontId="11" fillId="0" borderId="14" xfId="0" applyFont="1" applyBorder="1" applyAlignment="1" applyProtection="1">
      <alignment horizontal="center" vertical="top" wrapText="1" readingOrder="1"/>
      <protection locked="0"/>
    </xf>
    <xf numFmtId="187" fontId="11" fillId="0" borderId="14" xfId="0" applyNumberFormat="1" applyFont="1" applyBorder="1" applyAlignment="1" applyProtection="1">
      <alignment horizontal="center" vertical="top" wrapText="1" readingOrder="1"/>
      <protection locked="0"/>
    </xf>
    <xf numFmtId="188" fontId="11" fillId="0" borderId="14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0" xfId="0" applyFont="1"/>
    <xf numFmtId="0" fontId="8" fillId="0" borderId="15" xfId="0" applyFont="1" applyBorder="1" applyAlignment="1" applyProtection="1">
      <alignment horizontal="left" vertical="top" wrapText="1" readingOrder="1"/>
      <protection locked="0"/>
    </xf>
    <xf numFmtId="0" fontId="8" fillId="0" borderId="15" xfId="0" applyFont="1" applyBorder="1" applyAlignment="1" applyProtection="1">
      <alignment horizontal="center" vertical="top" wrapText="1" readingOrder="1"/>
      <protection locked="0"/>
    </xf>
    <xf numFmtId="187" fontId="8" fillId="0" borderId="15" xfId="0" applyNumberFormat="1" applyFont="1" applyBorder="1" applyAlignment="1" applyProtection="1">
      <alignment horizontal="center" vertical="top" wrapText="1" readingOrder="1"/>
      <protection locked="0"/>
    </xf>
    <xf numFmtId="188" fontId="8" fillId="0" borderId="15" xfId="0" applyNumberFormat="1" applyFont="1" applyBorder="1" applyAlignment="1" applyProtection="1">
      <alignment horizontal="center" vertical="top" wrapText="1" readingOrder="1"/>
      <protection locked="0"/>
    </xf>
    <xf numFmtId="4" fontId="11" fillId="0" borderId="14" xfId="0" applyNumberFormat="1" applyFont="1" applyBorder="1" applyAlignment="1" applyProtection="1">
      <alignment horizontal="center" vertical="top" wrapText="1" readingOrder="1"/>
      <protection locked="0"/>
    </xf>
    <xf numFmtId="4" fontId="8" fillId="0" borderId="15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0" xfId="0" applyFont="1"/>
    <xf numFmtId="2" fontId="11" fillId="0" borderId="14" xfId="0" applyNumberFormat="1" applyFont="1" applyBorder="1" applyAlignment="1" applyProtection="1">
      <alignment horizontal="center" vertical="top" wrapText="1" readingOrder="1"/>
      <protection locked="0"/>
    </xf>
    <xf numFmtId="2" fontId="8" fillId="0" borderId="15" xfId="0" applyNumberFormat="1" applyFont="1" applyBorder="1" applyAlignment="1" applyProtection="1">
      <alignment horizontal="center" vertical="top" wrapText="1" readingOrder="1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 applyBorder="1"/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2" fillId="0" borderId="0" xfId="0" applyFont="1"/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0" fontId="6" fillId="8" borderId="16" xfId="1" applyFont="1" applyFill="1" applyBorder="1" applyAlignment="1">
      <alignment vertical="center"/>
    </xf>
    <xf numFmtId="0" fontId="6" fillId="8" borderId="16" xfId="1" applyFont="1" applyFill="1" applyBorder="1"/>
    <xf numFmtId="0" fontId="12" fillId="8" borderId="16" xfId="1" applyFont="1" applyFill="1" applyBorder="1" applyAlignment="1">
      <alignment vertical="center"/>
    </xf>
    <xf numFmtId="0" fontId="13" fillId="8" borderId="16" xfId="0" applyFont="1" applyFill="1" applyBorder="1" applyAlignment="1">
      <alignment vertical="center"/>
    </xf>
    <xf numFmtId="0" fontId="13" fillId="8" borderId="16" xfId="0" applyFont="1" applyFill="1" applyBorder="1" applyAlignment="1">
      <alignment horizontal="left" vertical="center"/>
    </xf>
    <xf numFmtId="49" fontId="13" fillId="8" borderId="16" xfId="0" applyNumberFormat="1" applyFont="1" applyFill="1" applyBorder="1" applyAlignment="1">
      <alignment horizontal="left" vertical="center"/>
    </xf>
    <xf numFmtId="0" fontId="12" fillId="8" borderId="16" xfId="0" applyFont="1" applyFill="1" applyBorder="1" applyAlignment="1">
      <alignment vertical="center"/>
    </xf>
    <xf numFmtId="0" fontId="13" fillId="8" borderId="16" xfId="0" applyFont="1" applyFill="1" applyBorder="1"/>
    <xf numFmtId="0" fontId="12" fillId="0" borderId="16" xfId="0" applyFont="1" applyBorder="1"/>
    <xf numFmtId="0" fontId="6" fillId="0" borderId="16" xfId="0" applyFont="1" applyBorder="1"/>
    <xf numFmtId="1" fontId="3" fillId="2" borderId="6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 vertical="center"/>
    </xf>
    <xf numFmtId="1" fontId="3" fillId="2" borderId="8" xfId="0" applyNumberFormat="1" applyFont="1" applyFill="1" applyBorder="1" applyAlignment="1" applyProtection="1">
      <alignment horizontal="center" vertical="center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1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9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8" fillId="0" borderId="0" xfId="0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171452</xdr:colOff>
      <xdr:row>0</xdr:row>
      <xdr:rowOff>85725</xdr:rowOff>
    </xdr:from>
    <xdr:to>
      <xdr:col>12</xdr:col>
      <xdr:colOff>209550</xdr:colOff>
      <xdr:row>1</xdr:row>
      <xdr:rowOff>209550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2" y="85725"/>
          <a:ext cx="723898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87"/>
  <sheetViews>
    <sheetView topLeftCell="A375" zoomScale="130" zoomScaleNormal="130" workbookViewId="0">
      <selection activeCell="A6" sqref="A6:G387"/>
    </sheetView>
  </sheetViews>
  <sheetFormatPr defaultColWidth="9.125" defaultRowHeight="16.5" x14ac:dyDescent="0.35"/>
  <cols>
    <col min="1" max="1" width="23.25" style="1" customWidth="1"/>
    <col min="2" max="2" width="12.375" style="1" customWidth="1"/>
    <col min="3" max="3" width="12.625" style="1" customWidth="1"/>
    <col min="4" max="5" width="21.625" style="1" customWidth="1"/>
    <col min="6" max="6" width="18.75" style="1" customWidth="1"/>
    <col min="7" max="7" width="7.25" style="1" customWidth="1"/>
    <col min="8" max="78" width="4.875" style="11" customWidth="1"/>
    <col min="79" max="109" width="4.875" style="1" customWidth="1"/>
    <col min="110" max="126" width="6.875" style="1" customWidth="1"/>
    <col min="127" max="16384" width="9.125" style="1"/>
  </cols>
  <sheetData>
    <row r="1" spans="1:126" ht="21" x14ac:dyDescent="0.4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5"/>
      <c r="DM1" s="28"/>
    </row>
    <row r="2" spans="1:126" ht="21" x14ac:dyDescent="0.45">
      <c r="A2" s="94" t="s">
        <v>7</v>
      </c>
      <c r="B2" s="94"/>
      <c r="C2" s="94"/>
      <c r="D2" s="94"/>
      <c r="E2" s="94"/>
      <c r="F2" s="94"/>
      <c r="G2" s="94"/>
      <c r="H2" s="6" t="s">
        <v>8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7" t="s">
        <v>9</v>
      </c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8"/>
      <c r="DL2" s="29"/>
      <c r="DM2" s="30"/>
      <c r="DN2" s="29"/>
      <c r="DO2" s="29"/>
      <c r="DP2" s="29"/>
      <c r="DQ2" s="29"/>
      <c r="DR2" s="29"/>
      <c r="DS2" s="29"/>
      <c r="DT2" s="29"/>
      <c r="DU2" s="29"/>
      <c r="DV2" s="29"/>
    </row>
    <row r="3" spans="1:126" ht="21" x14ac:dyDescent="0.45">
      <c r="A3" s="95" t="s">
        <v>0</v>
      </c>
      <c r="B3" s="89" t="s">
        <v>1</v>
      </c>
      <c r="C3" s="89" t="s">
        <v>2</v>
      </c>
      <c r="D3" s="95" t="s">
        <v>3</v>
      </c>
      <c r="E3" s="53"/>
      <c r="F3" s="89" t="s">
        <v>4</v>
      </c>
      <c r="G3" s="89" t="s">
        <v>5</v>
      </c>
      <c r="H3" s="92" t="s">
        <v>6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10" t="s">
        <v>11</v>
      </c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4"/>
      <c r="DF3" s="86" t="s">
        <v>12</v>
      </c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8"/>
    </row>
    <row r="4" spans="1:126" ht="21" x14ac:dyDescent="0.45">
      <c r="A4" s="96"/>
      <c r="B4" s="90"/>
      <c r="C4" s="90"/>
      <c r="D4" s="96"/>
      <c r="E4" s="54" t="s">
        <v>54</v>
      </c>
      <c r="F4" s="90"/>
      <c r="G4" s="90"/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7</v>
      </c>
      <c r="O4" s="9">
        <v>8</v>
      </c>
      <c r="P4" s="9">
        <v>9</v>
      </c>
      <c r="Q4" s="9">
        <v>10</v>
      </c>
      <c r="R4" s="9">
        <v>11</v>
      </c>
      <c r="S4" s="9">
        <v>12</v>
      </c>
      <c r="T4" s="9">
        <v>13</v>
      </c>
      <c r="U4" s="9">
        <v>14</v>
      </c>
      <c r="V4" s="9">
        <v>15</v>
      </c>
      <c r="W4" s="9">
        <v>16</v>
      </c>
      <c r="X4" s="9">
        <v>17</v>
      </c>
      <c r="Y4" s="9">
        <v>18</v>
      </c>
      <c r="Z4" s="9">
        <v>19</v>
      </c>
      <c r="AA4" s="9">
        <v>20</v>
      </c>
      <c r="AB4" s="9">
        <v>21</v>
      </c>
      <c r="AC4" s="9">
        <v>22</v>
      </c>
      <c r="AD4" s="9">
        <v>23.1</v>
      </c>
      <c r="AE4" s="9">
        <v>23.2</v>
      </c>
      <c r="AF4" s="9">
        <v>24.1</v>
      </c>
      <c r="AG4" s="9">
        <v>24.2</v>
      </c>
      <c r="AH4" s="9">
        <v>25.1</v>
      </c>
      <c r="AI4" s="9">
        <v>25.2</v>
      </c>
      <c r="AJ4" s="9">
        <v>26.1</v>
      </c>
      <c r="AK4" s="9">
        <v>26.2</v>
      </c>
      <c r="AL4" s="9">
        <v>26.3</v>
      </c>
      <c r="AM4" s="9">
        <v>26.4</v>
      </c>
      <c r="AN4" s="9">
        <v>26.5</v>
      </c>
      <c r="AO4" s="9">
        <v>27.1</v>
      </c>
      <c r="AP4" s="9">
        <v>27.2</v>
      </c>
      <c r="AQ4" s="9">
        <v>27.3</v>
      </c>
      <c r="AR4" s="9">
        <v>27.4</v>
      </c>
      <c r="AS4" s="9">
        <v>27.5</v>
      </c>
      <c r="AT4" s="9">
        <v>28</v>
      </c>
      <c r="AU4" s="9">
        <v>29</v>
      </c>
      <c r="AV4" s="9">
        <v>30</v>
      </c>
      <c r="AW4" s="9">
        <v>31</v>
      </c>
      <c r="AX4" s="9">
        <v>32</v>
      </c>
      <c r="AY4" s="9">
        <v>33</v>
      </c>
      <c r="AZ4" s="9">
        <v>34</v>
      </c>
      <c r="BA4" s="9">
        <v>35</v>
      </c>
      <c r="BB4" s="9">
        <v>36</v>
      </c>
      <c r="BC4" s="9">
        <v>37</v>
      </c>
      <c r="BD4" s="9">
        <v>38</v>
      </c>
      <c r="BE4" s="9">
        <v>39</v>
      </c>
      <c r="BF4" s="9">
        <v>40</v>
      </c>
      <c r="BG4" s="3">
        <v>1</v>
      </c>
      <c r="BH4" s="3">
        <v>2</v>
      </c>
      <c r="BI4" s="3">
        <v>3</v>
      </c>
      <c r="BJ4" s="3">
        <v>4</v>
      </c>
      <c r="BK4" s="3">
        <v>5</v>
      </c>
      <c r="BL4" s="3">
        <v>6</v>
      </c>
      <c r="BM4" s="3">
        <v>7</v>
      </c>
      <c r="BN4" s="3">
        <v>8</v>
      </c>
      <c r="BO4" s="3">
        <v>9</v>
      </c>
      <c r="BP4" s="3">
        <v>10</v>
      </c>
      <c r="BQ4" s="3">
        <v>11</v>
      </c>
      <c r="BR4" s="3">
        <v>12</v>
      </c>
      <c r="BS4" s="3">
        <v>13</v>
      </c>
      <c r="BT4" s="3">
        <v>14</v>
      </c>
      <c r="BU4" s="3">
        <v>15</v>
      </c>
      <c r="BV4" s="3">
        <v>16</v>
      </c>
      <c r="BW4" s="3">
        <v>17</v>
      </c>
      <c r="BX4" s="3">
        <v>18</v>
      </c>
      <c r="BY4" s="3">
        <v>19</v>
      </c>
      <c r="BZ4" s="3">
        <v>20</v>
      </c>
      <c r="CA4" s="3">
        <v>21</v>
      </c>
      <c r="CB4" s="3">
        <v>22</v>
      </c>
      <c r="CC4" s="3">
        <v>23.1</v>
      </c>
      <c r="CD4" s="3">
        <v>23.2</v>
      </c>
      <c r="CE4" s="3">
        <v>24.1</v>
      </c>
      <c r="CF4" s="3">
        <v>24.2</v>
      </c>
      <c r="CG4" s="3">
        <v>25.1</v>
      </c>
      <c r="CH4" s="3">
        <v>25.2</v>
      </c>
      <c r="CI4" s="3">
        <v>26.1</v>
      </c>
      <c r="CJ4" s="3">
        <v>26.2</v>
      </c>
      <c r="CK4" s="3">
        <v>26.3</v>
      </c>
      <c r="CL4" s="3">
        <v>26.4</v>
      </c>
      <c r="CM4" s="3">
        <v>26.5</v>
      </c>
      <c r="CN4" s="3">
        <v>27.1</v>
      </c>
      <c r="CO4" s="3">
        <v>27.2</v>
      </c>
      <c r="CP4" s="3">
        <v>27.3</v>
      </c>
      <c r="CQ4" s="3">
        <v>27.4</v>
      </c>
      <c r="CR4" s="3">
        <v>27.5</v>
      </c>
      <c r="CS4" s="3">
        <v>28</v>
      </c>
      <c r="CT4" s="3">
        <v>29</v>
      </c>
      <c r="CU4" s="3">
        <v>30</v>
      </c>
      <c r="CV4" s="3">
        <v>31</v>
      </c>
      <c r="CW4" s="3">
        <v>32</v>
      </c>
      <c r="CX4" s="3">
        <v>33</v>
      </c>
      <c r="CY4" s="3">
        <v>34</v>
      </c>
      <c r="CZ4" s="3">
        <v>35</v>
      </c>
      <c r="DA4" s="3">
        <v>36</v>
      </c>
      <c r="DB4" s="3">
        <v>37</v>
      </c>
      <c r="DC4" s="3">
        <v>38</v>
      </c>
      <c r="DD4" s="3">
        <v>39</v>
      </c>
      <c r="DE4" s="3">
        <v>40</v>
      </c>
      <c r="DF4" s="3" t="s">
        <v>13</v>
      </c>
      <c r="DG4" s="3" t="s">
        <v>14</v>
      </c>
      <c r="DH4" s="3" t="s">
        <v>15</v>
      </c>
      <c r="DI4" s="3" t="s">
        <v>16</v>
      </c>
      <c r="DJ4" s="3" t="s">
        <v>17</v>
      </c>
      <c r="DK4" s="12" t="s">
        <v>18</v>
      </c>
      <c r="DL4" s="31" t="s">
        <v>19</v>
      </c>
      <c r="DM4" s="32" t="s">
        <v>20</v>
      </c>
      <c r="DN4" s="31" t="s">
        <v>19</v>
      </c>
      <c r="DO4" s="31" t="s">
        <v>21</v>
      </c>
      <c r="DP4" s="31" t="s">
        <v>19</v>
      </c>
      <c r="DQ4" s="31" t="s">
        <v>22</v>
      </c>
      <c r="DR4" s="31" t="s">
        <v>19</v>
      </c>
      <c r="DS4" s="31" t="s">
        <v>23</v>
      </c>
      <c r="DT4" s="31" t="s">
        <v>19</v>
      </c>
      <c r="DU4" s="31" t="s">
        <v>10</v>
      </c>
      <c r="DV4" s="31" t="s">
        <v>19</v>
      </c>
    </row>
    <row r="5" spans="1:126" ht="23.25" x14ac:dyDescent="0.5">
      <c r="A5" s="96"/>
      <c r="B5" s="90"/>
      <c r="C5" s="90"/>
      <c r="D5" s="96"/>
      <c r="E5" s="54" t="s">
        <v>55</v>
      </c>
      <c r="F5" s="90"/>
      <c r="G5" s="90"/>
      <c r="H5" s="18">
        <v>2</v>
      </c>
      <c r="I5" s="18">
        <v>2</v>
      </c>
      <c r="J5" s="18">
        <v>3</v>
      </c>
      <c r="K5" s="18">
        <v>1</v>
      </c>
      <c r="L5" s="18">
        <v>1</v>
      </c>
      <c r="M5" s="18">
        <v>4</v>
      </c>
      <c r="N5" s="18">
        <v>2</v>
      </c>
      <c r="O5" s="18">
        <v>1</v>
      </c>
      <c r="P5" s="18">
        <v>4</v>
      </c>
      <c r="Q5" s="18">
        <v>3</v>
      </c>
      <c r="R5" s="18">
        <v>1</v>
      </c>
      <c r="S5" s="18">
        <v>1</v>
      </c>
      <c r="T5" s="18">
        <v>3</v>
      </c>
      <c r="U5" s="18">
        <v>1</v>
      </c>
      <c r="V5" s="18">
        <v>2</v>
      </c>
      <c r="W5" s="18">
        <v>2</v>
      </c>
      <c r="X5" s="18">
        <v>3</v>
      </c>
      <c r="Y5" s="18">
        <v>2</v>
      </c>
      <c r="Z5" s="18">
        <v>4</v>
      </c>
      <c r="AA5" s="18">
        <v>1</v>
      </c>
      <c r="AB5" s="18">
        <v>1</v>
      </c>
      <c r="AC5" s="18">
        <v>2</v>
      </c>
      <c r="AD5" s="27">
        <v>4</v>
      </c>
      <c r="AE5" s="27">
        <v>5</v>
      </c>
      <c r="AF5" s="27">
        <v>2</v>
      </c>
      <c r="AG5" s="27">
        <v>3</v>
      </c>
      <c r="AH5" s="27">
        <v>2</v>
      </c>
      <c r="AI5" s="27">
        <v>4</v>
      </c>
      <c r="AJ5" s="19">
        <v>1</v>
      </c>
      <c r="AK5" s="19">
        <v>2</v>
      </c>
      <c r="AL5" s="19">
        <v>2</v>
      </c>
      <c r="AM5" s="19">
        <v>1</v>
      </c>
      <c r="AN5" s="19">
        <v>2</v>
      </c>
      <c r="AO5" s="19">
        <v>1</v>
      </c>
      <c r="AP5" s="19">
        <v>2</v>
      </c>
      <c r="AQ5" s="19">
        <v>2</v>
      </c>
      <c r="AR5" s="19">
        <v>1</v>
      </c>
      <c r="AS5" s="19">
        <v>2</v>
      </c>
      <c r="AT5" s="20">
        <v>3</v>
      </c>
      <c r="AU5" s="20">
        <v>3</v>
      </c>
      <c r="AV5" s="20">
        <v>3</v>
      </c>
      <c r="AW5" s="20">
        <v>3</v>
      </c>
      <c r="AX5" s="20">
        <v>3</v>
      </c>
      <c r="AY5" s="20">
        <v>3</v>
      </c>
      <c r="AZ5" s="20">
        <v>3</v>
      </c>
      <c r="BA5" s="20">
        <v>5</v>
      </c>
      <c r="BB5" s="20">
        <v>5</v>
      </c>
      <c r="BC5" s="20">
        <v>5</v>
      </c>
      <c r="BD5" s="20">
        <v>5</v>
      </c>
      <c r="BE5" s="20">
        <v>5</v>
      </c>
      <c r="BF5" s="20">
        <v>5</v>
      </c>
      <c r="BG5" s="21">
        <f>IF(H5=2,1,0)</f>
        <v>1</v>
      </c>
      <c r="BH5" s="21">
        <f t="shared" ref="BH5:CB5" si="0">IF(I5=2,1,0)</f>
        <v>1</v>
      </c>
      <c r="BI5" s="21">
        <f>IF(J5=3,1,0)</f>
        <v>1</v>
      </c>
      <c r="BJ5" s="21">
        <f>IF(K5=1,1,0)</f>
        <v>1</v>
      </c>
      <c r="BK5" s="21">
        <f>IF(L5=1,1,0)</f>
        <v>1</v>
      </c>
      <c r="BL5" s="21">
        <f>IF(M5=4,1,0)</f>
        <v>1</v>
      </c>
      <c r="BM5" s="21">
        <f t="shared" si="0"/>
        <v>1</v>
      </c>
      <c r="BN5" s="21">
        <f>IF(O5=1,1,0)</f>
        <v>1</v>
      </c>
      <c r="BO5" s="21">
        <f>IF(P5=4,1,0)</f>
        <v>1</v>
      </c>
      <c r="BP5" s="21">
        <f>IF(Q5=3,1,0)</f>
        <v>1</v>
      </c>
      <c r="BQ5" s="21">
        <f>IF(R5=1,1,0)</f>
        <v>1</v>
      </c>
      <c r="BR5" s="21">
        <f>IF(S5=1,1,0)</f>
        <v>1</v>
      </c>
      <c r="BS5" s="21">
        <f>IF(T5=3,1,0)</f>
        <v>1</v>
      </c>
      <c r="BT5" s="21">
        <f>IF(U5=1,1,0)</f>
        <v>1</v>
      </c>
      <c r="BU5" s="21">
        <f>IF(V5=2,1,0)</f>
        <v>1</v>
      </c>
      <c r="BV5" s="21">
        <f t="shared" si="0"/>
        <v>1</v>
      </c>
      <c r="BW5" s="21">
        <f>IF(X5=3,1,0)</f>
        <v>1</v>
      </c>
      <c r="BX5" s="21">
        <f t="shared" si="0"/>
        <v>1</v>
      </c>
      <c r="BY5" s="21">
        <f>IF(Z5=4,1,0)</f>
        <v>1</v>
      </c>
      <c r="BZ5" s="21">
        <f>IF(AA5=1,1,0)</f>
        <v>1</v>
      </c>
      <c r="CA5" s="21">
        <f>IF(AB5=1,1,0)</f>
        <v>1</v>
      </c>
      <c r="CB5" s="21">
        <f t="shared" si="0"/>
        <v>1</v>
      </c>
      <c r="CC5" s="21">
        <f>IF(OR(AD5=4,AD5=5),2,0)</f>
        <v>2</v>
      </c>
      <c r="CD5" s="21">
        <f>IF(OR(AE5=4,AE5=5),2,0)</f>
        <v>2</v>
      </c>
      <c r="CE5" s="21">
        <f>IF(OR(AF5=2,AF5=3),2,0)</f>
        <v>2</v>
      </c>
      <c r="CF5" s="21">
        <f>IF(OR(AG5=2,AG5=3),2,0)</f>
        <v>2</v>
      </c>
      <c r="CG5" s="21">
        <f>IF(OR(AH5=2,AH5=4),2,0)</f>
        <v>2</v>
      </c>
      <c r="CH5" s="21">
        <f>IF(OR(AI5=2,AI5=4),2,0)</f>
        <v>2</v>
      </c>
      <c r="CI5" s="21">
        <f>IF(AJ5=1,1.5,0)</f>
        <v>1.5</v>
      </c>
      <c r="CJ5" s="21">
        <f t="shared" ref="CJ5:CR5" si="1">IF(AK5=2,1.5,0)</f>
        <v>1.5</v>
      </c>
      <c r="CK5" s="21">
        <f t="shared" si="1"/>
        <v>1.5</v>
      </c>
      <c r="CL5" s="21">
        <f>IF(AM5=1,1.5,0)</f>
        <v>1.5</v>
      </c>
      <c r="CM5" s="21">
        <f t="shared" si="1"/>
        <v>1.5</v>
      </c>
      <c r="CN5" s="21">
        <f>IF(AO5=1,1.5,0)</f>
        <v>1.5</v>
      </c>
      <c r="CO5" s="21">
        <f t="shared" si="1"/>
        <v>1.5</v>
      </c>
      <c r="CP5" s="21">
        <f t="shared" si="1"/>
        <v>1.5</v>
      </c>
      <c r="CQ5" s="21">
        <f>IF(AR5=1,1.5,0)</f>
        <v>1.5</v>
      </c>
      <c r="CR5" s="21">
        <f t="shared" si="1"/>
        <v>1.5</v>
      </c>
      <c r="CS5" s="21">
        <f>AT5</f>
        <v>3</v>
      </c>
      <c r="CT5" s="21">
        <f t="shared" ref="CT5:DE5" si="2">AU5</f>
        <v>3</v>
      </c>
      <c r="CU5" s="21">
        <f t="shared" si="2"/>
        <v>3</v>
      </c>
      <c r="CV5" s="21">
        <f t="shared" si="2"/>
        <v>3</v>
      </c>
      <c r="CW5" s="21">
        <f t="shared" si="2"/>
        <v>3</v>
      </c>
      <c r="CX5" s="21">
        <f t="shared" si="2"/>
        <v>3</v>
      </c>
      <c r="CY5" s="21">
        <f t="shared" si="2"/>
        <v>3</v>
      </c>
      <c r="CZ5" s="21">
        <f t="shared" si="2"/>
        <v>5</v>
      </c>
      <c r="DA5" s="21">
        <f t="shared" si="2"/>
        <v>5</v>
      </c>
      <c r="DB5" s="21">
        <f t="shared" si="2"/>
        <v>5</v>
      </c>
      <c r="DC5" s="21">
        <f t="shared" si="2"/>
        <v>5</v>
      </c>
      <c r="DD5" s="21">
        <f t="shared" si="2"/>
        <v>5</v>
      </c>
      <c r="DE5" s="21">
        <f t="shared" si="2"/>
        <v>5</v>
      </c>
      <c r="DF5" s="55">
        <f>SUM(BG5,BH5,BI5,BJ5,BK5,BL5,CE5,CF5,CS5,CT5,CZ5)</f>
        <v>21</v>
      </c>
      <c r="DG5" s="55">
        <f>SUM(BM5,BN5,BO5,BP5,BQ5,CG5,CH5,CU5,DA5)</f>
        <v>17</v>
      </c>
      <c r="DH5" s="55">
        <f>SUM(BS5,BR5,CB5,CC5,CD5,DB5)</f>
        <v>12</v>
      </c>
      <c r="DI5" s="55">
        <f>SUM(BT5,BU5,BV5,BW5,BX5,CI5,CJ5,CK5,CL5,CM5,CV5,CW5,CX5,DC5,DD5)</f>
        <v>31.5</v>
      </c>
      <c r="DJ5" s="55">
        <f>SUM(BY5,BZ5,CA5,CN5,CO5,CP5,CQ5,CR5,CY5,DE5)</f>
        <v>18.5</v>
      </c>
      <c r="DK5" s="56">
        <f>DF5</f>
        <v>21</v>
      </c>
      <c r="DL5" s="57" t="str">
        <f>IF(DK5&lt;5.25,"ปรับปรุง",IF(DK5&lt;10.5,"พอใช้",IF(DK5&lt;15.75,"ดี",IF(DK5&gt;=15.75,"ดีมาก"))))</f>
        <v>ดีมาก</v>
      </c>
      <c r="DM5" s="58">
        <f>DG5</f>
        <v>17</v>
      </c>
      <c r="DN5" s="57" t="str">
        <f>IF(DM5&lt;4.25,"ปรับปรุง",IF(DM5&lt;8.5,"พอใช้",IF(DM5&lt;12.75,"ดี",IF(DM5&gt;=12.75,"ดีมาก"))))</f>
        <v>ดีมาก</v>
      </c>
      <c r="DO5" s="56">
        <f>DH5</f>
        <v>12</v>
      </c>
      <c r="DP5" s="57" t="str">
        <f>IF(DO5&lt;3,"ปรับปรุง",IF(DO5&lt;6,"พอใช้",IF(DO5&lt;9,"ดี",IF(DO5&gt;=9,"ดีมาก"))))</f>
        <v>ดีมาก</v>
      </c>
      <c r="DQ5" s="56">
        <f>DI5</f>
        <v>31.5</v>
      </c>
      <c r="DR5" s="57" t="str">
        <f>IF(DQ5&lt;7.875,"ปรับปรุง",IF(DQ5&lt;15.75,"พอใช้",IF(DQ5&lt;23.625,"ดี",IF(DQ5&gt;=23.625,"ดีมาก"))))</f>
        <v>ดีมาก</v>
      </c>
      <c r="DS5" s="56">
        <f>DJ5</f>
        <v>18.5</v>
      </c>
      <c r="DT5" s="57" t="str">
        <f>IF(DS5&lt;4.625,"ปรับปรุง",IF(DS5&lt;9.25,"พอใช้",IF(DS5&lt;13.875,"ดี",IF(DS5&gt;=13.875,"ดีมาก"))))</f>
        <v>ดีมาก</v>
      </c>
      <c r="DU5" s="59">
        <f>SUM(DK5,DM5,DO5,DQ5,DS5)</f>
        <v>100</v>
      </c>
      <c r="DV5" s="60" t="str">
        <f>IF(DU5&lt;25,"ปรับปรุง",IF(DU5&lt;50,"พอใช้",IF(DU5&lt;75,"ดี",IF(DU5&gt;=75,"ดีมาก"))))</f>
        <v>ดีมาก</v>
      </c>
    </row>
    <row r="6" spans="1:126" s="66" customFormat="1" ht="23.25" x14ac:dyDescent="0.5">
      <c r="A6" s="61" t="s">
        <v>56</v>
      </c>
      <c r="B6" s="68">
        <v>2</v>
      </c>
      <c r="C6" s="23"/>
      <c r="D6" s="69" t="s">
        <v>57</v>
      </c>
      <c r="E6" s="22" t="s">
        <v>58</v>
      </c>
      <c r="F6" s="70" t="s">
        <v>59</v>
      </c>
      <c r="G6" s="24">
        <v>1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5"/>
      <c r="DL6" s="62"/>
      <c r="DM6" s="63"/>
      <c r="DN6" s="62"/>
      <c r="DO6" s="25"/>
      <c r="DP6" s="62"/>
      <c r="DQ6" s="25"/>
      <c r="DR6" s="62"/>
      <c r="DS6" s="25"/>
      <c r="DT6" s="62"/>
      <c r="DU6" s="64"/>
      <c r="DV6" s="65"/>
    </row>
    <row r="7" spans="1:126" s="67" customFormat="1" ht="23.25" x14ac:dyDescent="0.5">
      <c r="A7" s="61" t="s">
        <v>56</v>
      </c>
      <c r="B7" s="68">
        <v>2</v>
      </c>
      <c r="C7" s="23"/>
      <c r="D7" s="22"/>
      <c r="E7" s="22" t="s">
        <v>60</v>
      </c>
      <c r="F7" s="70" t="s">
        <v>61</v>
      </c>
      <c r="G7" s="24">
        <v>1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5"/>
      <c r="DL7" s="62"/>
      <c r="DM7" s="63"/>
      <c r="DN7" s="62"/>
      <c r="DO7" s="25"/>
      <c r="DP7" s="62"/>
      <c r="DQ7" s="25"/>
      <c r="DR7" s="62"/>
      <c r="DS7" s="25"/>
      <c r="DT7" s="62"/>
      <c r="DU7" s="64"/>
      <c r="DV7" s="65"/>
    </row>
    <row r="8" spans="1:126" s="67" customFormat="1" ht="23.25" x14ac:dyDescent="0.5">
      <c r="A8" s="61" t="s">
        <v>56</v>
      </c>
      <c r="B8" s="68">
        <v>2</v>
      </c>
      <c r="C8" s="23"/>
      <c r="D8" s="22"/>
      <c r="E8" s="22" t="s">
        <v>62</v>
      </c>
      <c r="F8" s="70" t="s">
        <v>63</v>
      </c>
      <c r="G8" s="24">
        <v>1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5"/>
      <c r="DL8" s="62"/>
      <c r="DM8" s="63"/>
      <c r="DN8" s="62"/>
      <c r="DO8" s="25"/>
      <c r="DP8" s="62"/>
      <c r="DQ8" s="25"/>
      <c r="DR8" s="62"/>
      <c r="DS8" s="25"/>
      <c r="DT8" s="62"/>
      <c r="DU8" s="64"/>
      <c r="DV8" s="65"/>
    </row>
    <row r="9" spans="1:126" s="67" customFormat="1" ht="23.25" x14ac:dyDescent="0.5">
      <c r="A9" s="61" t="s">
        <v>56</v>
      </c>
      <c r="B9" s="68">
        <v>2</v>
      </c>
      <c r="C9" s="23"/>
      <c r="D9" s="22"/>
      <c r="E9" s="22" t="s">
        <v>64</v>
      </c>
      <c r="F9" s="70" t="s">
        <v>65</v>
      </c>
      <c r="G9" s="24">
        <v>1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5"/>
      <c r="DL9" s="62"/>
      <c r="DM9" s="63"/>
      <c r="DN9" s="62"/>
      <c r="DO9" s="25"/>
      <c r="DP9" s="62"/>
      <c r="DQ9" s="25"/>
      <c r="DR9" s="62"/>
      <c r="DS9" s="25"/>
      <c r="DT9" s="62"/>
      <c r="DU9" s="64"/>
      <c r="DV9" s="65"/>
    </row>
    <row r="10" spans="1:126" s="67" customFormat="1" ht="23.25" x14ac:dyDescent="0.5">
      <c r="A10" s="61" t="s">
        <v>56</v>
      </c>
      <c r="B10" s="68">
        <v>2</v>
      </c>
      <c r="C10" s="23"/>
      <c r="D10" s="22"/>
      <c r="E10" s="22" t="s">
        <v>66</v>
      </c>
      <c r="F10" s="70" t="s">
        <v>67</v>
      </c>
      <c r="G10" s="24">
        <v>1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5"/>
      <c r="DL10" s="62"/>
      <c r="DM10" s="63"/>
      <c r="DN10" s="62"/>
      <c r="DO10" s="25"/>
      <c r="DP10" s="62"/>
      <c r="DQ10" s="25"/>
      <c r="DR10" s="62"/>
      <c r="DS10" s="25"/>
      <c r="DT10" s="62"/>
      <c r="DU10" s="64"/>
      <c r="DV10" s="65"/>
    </row>
    <row r="11" spans="1:126" ht="23.25" x14ac:dyDescent="0.5">
      <c r="A11" s="61" t="s">
        <v>56</v>
      </c>
      <c r="B11" s="68">
        <v>2</v>
      </c>
      <c r="C11" s="23"/>
      <c r="D11" s="22"/>
      <c r="E11" s="22" t="s">
        <v>68</v>
      </c>
      <c r="F11" s="70" t="s">
        <v>69</v>
      </c>
      <c r="G11" s="24">
        <v>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</row>
    <row r="12" spans="1:126" ht="23.25" x14ac:dyDescent="0.5">
      <c r="A12" s="61" t="s">
        <v>56</v>
      </c>
      <c r="B12" s="68">
        <v>2</v>
      </c>
      <c r="C12" s="23"/>
      <c r="D12" s="22"/>
      <c r="E12" s="22" t="s">
        <v>70</v>
      </c>
      <c r="F12" s="70" t="s">
        <v>71</v>
      </c>
      <c r="G12" s="24">
        <v>1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</row>
    <row r="13" spans="1:126" ht="23.25" x14ac:dyDescent="0.5">
      <c r="A13" s="61" t="s">
        <v>56</v>
      </c>
      <c r="B13" s="68">
        <v>2</v>
      </c>
      <c r="C13" s="23"/>
      <c r="D13" s="22"/>
      <c r="E13" s="22" t="s">
        <v>72</v>
      </c>
      <c r="F13" s="70" t="s">
        <v>73</v>
      </c>
      <c r="G13" s="24">
        <v>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</row>
    <row r="14" spans="1:126" ht="23.25" x14ac:dyDescent="0.5">
      <c r="A14" s="61" t="s">
        <v>56</v>
      </c>
      <c r="B14" s="68">
        <v>2</v>
      </c>
      <c r="C14" s="23"/>
      <c r="D14" s="22"/>
      <c r="E14" s="22" t="s">
        <v>74</v>
      </c>
      <c r="F14" s="70" t="s">
        <v>75</v>
      </c>
      <c r="G14" s="24">
        <v>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</row>
    <row r="15" spans="1:126" ht="23.25" x14ac:dyDescent="0.5">
      <c r="A15" s="61" t="s">
        <v>56</v>
      </c>
      <c r="B15" s="68">
        <v>2</v>
      </c>
      <c r="C15" s="23"/>
      <c r="D15" s="22"/>
      <c r="E15" s="22" t="s">
        <v>76</v>
      </c>
      <c r="F15" s="70" t="s">
        <v>77</v>
      </c>
      <c r="G15" s="24">
        <v>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</row>
    <row r="16" spans="1:126" ht="23.25" x14ac:dyDescent="0.5">
      <c r="A16" s="61" t="s">
        <v>56</v>
      </c>
      <c r="B16" s="68">
        <v>2</v>
      </c>
      <c r="C16" s="23"/>
      <c r="D16" s="22"/>
      <c r="E16" s="22" t="s">
        <v>78</v>
      </c>
      <c r="F16" s="70" t="s">
        <v>79</v>
      </c>
      <c r="G16" s="24">
        <v>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</row>
    <row r="17" spans="1:109" ht="23.25" x14ac:dyDescent="0.5">
      <c r="A17" s="61" t="s">
        <v>56</v>
      </c>
      <c r="B17" s="68">
        <v>2</v>
      </c>
      <c r="C17" s="23"/>
      <c r="D17" s="22"/>
      <c r="E17" s="22" t="s">
        <v>80</v>
      </c>
      <c r="F17" s="70" t="s">
        <v>81</v>
      </c>
      <c r="G17" s="24">
        <v>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</row>
    <row r="18" spans="1:109" ht="23.25" x14ac:dyDescent="0.5">
      <c r="A18" s="61" t="s">
        <v>56</v>
      </c>
      <c r="B18" s="68">
        <v>2</v>
      </c>
      <c r="C18" s="23"/>
      <c r="D18" s="22"/>
      <c r="E18" s="22" t="s">
        <v>82</v>
      </c>
      <c r="F18" s="70" t="s">
        <v>83</v>
      </c>
      <c r="G18" s="24">
        <v>2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</row>
    <row r="19" spans="1:109" ht="23.25" x14ac:dyDescent="0.5">
      <c r="A19" s="61" t="s">
        <v>56</v>
      </c>
      <c r="B19" s="68">
        <v>2</v>
      </c>
      <c r="C19" s="23"/>
      <c r="D19" s="22"/>
      <c r="E19" s="22" t="s">
        <v>84</v>
      </c>
      <c r="F19" s="70" t="s">
        <v>85</v>
      </c>
      <c r="G19" s="24">
        <v>2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</row>
    <row r="20" spans="1:109" ht="23.25" x14ac:dyDescent="0.5">
      <c r="A20" s="61" t="s">
        <v>56</v>
      </c>
      <c r="B20" s="68">
        <v>2</v>
      </c>
      <c r="C20" s="23"/>
      <c r="D20" s="22"/>
      <c r="E20" s="22" t="s">
        <v>86</v>
      </c>
      <c r="F20" s="70" t="s">
        <v>87</v>
      </c>
      <c r="G20" s="24">
        <v>2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</row>
    <row r="21" spans="1:109" ht="23.25" x14ac:dyDescent="0.5">
      <c r="A21" s="61" t="s">
        <v>56</v>
      </c>
      <c r="B21" s="68">
        <v>2</v>
      </c>
      <c r="E21" s="71" t="s">
        <v>88</v>
      </c>
      <c r="F21" s="70" t="s">
        <v>89</v>
      </c>
      <c r="G21" s="72">
        <v>2</v>
      </c>
    </row>
    <row r="22" spans="1:109" ht="23.25" x14ac:dyDescent="0.5">
      <c r="A22" s="61" t="s">
        <v>56</v>
      </c>
      <c r="B22" s="68">
        <v>2</v>
      </c>
      <c r="E22" s="71" t="s">
        <v>90</v>
      </c>
      <c r="F22" s="70" t="s">
        <v>91</v>
      </c>
      <c r="G22" s="72">
        <v>2</v>
      </c>
    </row>
    <row r="23" spans="1:109" ht="23.25" x14ac:dyDescent="0.5">
      <c r="A23" s="61" t="s">
        <v>56</v>
      </c>
      <c r="B23" s="68">
        <v>2</v>
      </c>
      <c r="E23" s="71" t="s">
        <v>92</v>
      </c>
      <c r="F23" s="70" t="s">
        <v>93</v>
      </c>
      <c r="G23" s="72">
        <v>2</v>
      </c>
    </row>
    <row r="24" spans="1:109" ht="23.25" x14ac:dyDescent="0.5">
      <c r="A24" s="61" t="s">
        <v>56</v>
      </c>
      <c r="B24" s="68">
        <v>2</v>
      </c>
      <c r="E24" s="71" t="s">
        <v>94</v>
      </c>
      <c r="F24" s="70" t="s">
        <v>95</v>
      </c>
      <c r="G24" s="72">
        <v>2</v>
      </c>
    </row>
    <row r="25" spans="1:109" ht="23.25" x14ac:dyDescent="0.5">
      <c r="A25" s="61" t="s">
        <v>56</v>
      </c>
      <c r="B25" s="68">
        <v>2</v>
      </c>
      <c r="E25" s="71" t="s">
        <v>96</v>
      </c>
      <c r="F25" s="70" t="s">
        <v>97</v>
      </c>
      <c r="G25" s="72">
        <v>2</v>
      </c>
    </row>
    <row r="26" spans="1:109" ht="23.25" x14ac:dyDescent="0.5">
      <c r="A26" s="61" t="s">
        <v>56</v>
      </c>
      <c r="B26" s="68">
        <v>2</v>
      </c>
      <c r="E26" s="71" t="s">
        <v>98</v>
      </c>
      <c r="F26" s="70" t="s">
        <v>99</v>
      </c>
      <c r="G26" s="72">
        <v>2</v>
      </c>
    </row>
    <row r="27" spans="1:109" ht="23.25" x14ac:dyDescent="0.5">
      <c r="A27" s="61" t="s">
        <v>56</v>
      </c>
      <c r="B27" s="68">
        <v>2</v>
      </c>
      <c r="E27" s="71" t="s">
        <v>100</v>
      </c>
      <c r="F27" s="70" t="s">
        <v>101</v>
      </c>
      <c r="G27" s="72">
        <v>2</v>
      </c>
    </row>
    <row r="28" spans="1:109" ht="23.25" x14ac:dyDescent="0.5">
      <c r="A28" s="61" t="s">
        <v>56</v>
      </c>
      <c r="B28" s="68">
        <v>2</v>
      </c>
      <c r="E28" s="71" t="s">
        <v>102</v>
      </c>
      <c r="F28" s="70" t="s">
        <v>103</v>
      </c>
      <c r="G28" s="72">
        <v>2</v>
      </c>
    </row>
    <row r="29" spans="1:109" ht="23.25" x14ac:dyDescent="0.5">
      <c r="A29" s="61" t="s">
        <v>56</v>
      </c>
      <c r="B29" s="68">
        <v>2</v>
      </c>
      <c r="E29" s="71" t="s">
        <v>104</v>
      </c>
      <c r="F29" s="70" t="s">
        <v>105</v>
      </c>
      <c r="G29" s="72">
        <v>2</v>
      </c>
    </row>
    <row r="30" spans="1:109" ht="23.25" x14ac:dyDescent="0.5">
      <c r="A30" s="61" t="s">
        <v>56</v>
      </c>
      <c r="B30" s="68">
        <v>2</v>
      </c>
      <c r="E30" s="71" t="s">
        <v>106</v>
      </c>
      <c r="F30" s="70" t="s">
        <v>107</v>
      </c>
      <c r="G30" s="72">
        <v>2</v>
      </c>
    </row>
    <row r="31" spans="1:109" ht="23.25" x14ac:dyDescent="0.5">
      <c r="A31" s="61" t="s">
        <v>56</v>
      </c>
      <c r="B31" s="68">
        <v>2</v>
      </c>
      <c r="E31" s="71" t="s">
        <v>108</v>
      </c>
      <c r="F31" s="70" t="s">
        <v>109</v>
      </c>
      <c r="G31" s="72">
        <v>2</v>
      </c>
    </row>
    <row r="32" spans="1:109" ht="23.25" x14ac:dyDescent="0.5">
      <c r="A32" s="61" t="s">
        <v>56</v>
      </c>
      <c r="B32" s="68">
        <v>2</v>
      </c>
      <c r="E32" s="71" t="s">
        <v>110</v>
      </c>
      <c r="F32" s="70" t="s">
        <v>111</v>
      </c>
      <c r="G32" s="72">
        <v>2</v>
      </c>
    </row>
    <row r="33" spans="1:7" ht="23.25" x14ac:dyDescent="0.5">
      <c r="A33" s="61" t="s">
        <v>56</v>
      </c>
      <c r="B33" s="68">
        <v>2</v>
      </c>
      <c r="E33" s="71" t="s">
        <v>112</v>
      </c>
      <c r="F33" s="70" t="s">
        <v>113</v>
      </c>
      <c r="G33" s="72">
        <v>2</v>
      </c>
    </row>
    <row r="34" spans="1:7" ht="23.25" x14ac:dyDescent="0.5">
      <c r="A34" s="61" t="s">
        <v>56</v>
      </c>
      <c r="B34" s="68">
        <v>2</v>
      </c>
      <c r="E34" s="71" t="s">
        <v>114</v>
      </c>
      <c r="F34" s="70" t="s">
        <v>115</v>
      </c>
      <c r="G34" s="72">
        <v>2</v>
      </c>
    </row>
    <row r="35" spans="1:7" ht="23.25" x14ac:dyDescent="0.5">
      <c r="A35" s="61" t="s">
        <v>56</v>
      </c>
      <c r="B35" s="68">
        <v>2</v>
      </c>
      <c r="E35" s="71" t="s">
        <v>116</v>
      </c>
      <c r="F35" s="70" t="s">
        <v>117</v>
      </c>
      <c r="G35" s="72">
        <v>2</v>
      </c>
    </row>
    <row r="36" spans="1:7" ht="23.25" x14ac:dyDescent="0.5">
      <c r="A36" s="61" t="s">
        <v>56</v>
      </c>
      <c r="B36" s="68">
        <v>2</v>
      </c>
      <c r="E36" s="71" t="s">
        <v>118</v>
      </c>
      <c r="F36" s="70" t="s">
        <v>119</v>
      </c>
      <c r="G36" s="72">
        <v>2</v>
      </c>
    </row>
    <row r="37" spans="1:7" ht="23.25" x14ac:dyDescent="0.5">
      <c r="A37" s="61" t="s">
        <v>56</v>
      </c>
      <c r="B37" s="68">
        <v>2</v>
      </c>
      <c r="E37" s="71" t="s">
        <v>120</v>
      </c>
      <c r="F37" s="70" t="s">
        <v>121</v>
      </c>
      <c r="G37" s="72">
        <v>2</v>
      </c>
    </row>
    <row r="38" spans="1:7" ht="23.25" x14ac:dyDescent="0.5">
      <c r="A38" s="61" t="s">
        <v>56</v>
      </c>
      <c r="B38" s="68">
        <v>2</v>
      </c>
      <c r="E38" s="71" t="s">
        <v>122</v>
      </c>
      <c r="F38" s="70" t="s">
        <v>123</v>
      </c>
      <c r="G38" s="72">
        <v>2</v>
      </c>
    </row>
    <row r="39" spans="1:7" ht="23.25" x14ac:dyDescent="0.5">
      <c r="A39" s="61" t="s">
        <v>56</v>
      </c>
      <c r="B39" s="68">
        <v>2</v>
      </c>
      <c r="E39" s="71" t="s">
        <v>124</v>
      </c>
      <c r="F39" s="70" t="s">
        <v>125</v>
      </c>
      <c r="G39" s="72">
        <v>2</v>
      </c>
    </row>
    <row r="40" spans="1:7" ht="23.25" x14ac:dyDescent="0.5">
      <c r="A40" s="61" t="s">
        <v>56</v>
      </c>
      <c r="B40" s="68">
        <v>2</v>
      </c>
      <c r="E40" s="71" t="s">
        <v>126</v>
      </c>
      <c r="F40" s="70" t="s">
        <v>127</v>
      </c>
      <c r="G40" s="72">
        <v>2</v>
      </c>
    </row>
    <row r="41" spans="1:7" ht="23.25" x14ac:dyDescent="0.5">
      <c r="A41" s="61" t="s">
        <v>56</v>
      </c>
      <c r="B41" s="68">
        <v>2</v>
      </c>
      <c r="E41" s="73" t="s">
        <v>128</v>
      </c>
      <c r="F41" s="74" t="s">
        <v>129</v>
      </c>
      <c r="G41" s="75">
        <v>2</v>
      </c>
    </row>
    <row r="42" spans="1:7" ht="23.25" x14ac:dyDescent="0.5">
      <c r="A42" s="61" t="s">
        <v>56</v>
      </c>
      <c r="B42" s="68">
        <v>2</v>
      </c>
      <c r="E42" s="71" t="s">
        <v>130</v>
      </c>
      <c r="F42" s="70" t="s">
        <v>131</v>
      </c>
      <c r="G42" s="72">
        <v>1</v>
      </c>
    </row>
    <row r="43" spans="1:7" ht="23.25" x14ac:dyDescent="0.5">
      <c r="A43" s="61" t="s">
        <v>56</v>
      </c>
      <c r="B43" s="68">
        <v>2</v>
      </c>
      <c r="E43" s="71" t="s">
        <v>132</v>
      </c>
      <c r="F43" s="70" t="s">
        <v>133</v>
      </c>
      <c r="G43" s="72">
        <v>1</v>
      </c>
    </row>
    <row r="44" spans="1:7" ht="23.25" x14ac:dyDescent="0.5">
      <c r="A44" s="61" t="s">
        <v>56</v>
      </c>
      <c r="B44" s="68">
        <v>2</v>
      </c>
      <c r="E44" s="71" t="s">
        <v>134</v>
      </c>
      <c r="F44" s="70" t="s">
        <v>135</v>
      </c>
      <c r="G44" s="72">
        <v>1</v>
      </c>
    </row>
    <row r="45" spans="1:7" ht="23.25" x14ac:dyDescent="0.5">
      <c r="A45" s="61" t="s">
        <v>56</v>
      </c>
      <c r="B45" s="68">
        <v>2</v>
      </c>
      <c r="E45" s="71" t="s">
        <v>136</v>
      </c>
      <c r="F45" s="70" t="s">
        <v>137</v>
      </c>
      <c r="G45" s="72">
        <v>1</v>
      </c>
    </row>
    <row r="46" spans="1:7" ht="23.25" x14ac:dyDescent="0.5">
      <c r="A46" s="61" t="s">
        <v>56</v>
      </c>
      <c r="B46" s="68">
        <v>2</v>
      </c>
      <c r="E46" s="71" t="s">
        <v>138</v>
      </c>
      <c r="F46" s="70" t="s">
        <v>139</v>
      </c>
      <c r="G46" s="72">
        <v>1</v>
      </c>
    </row>
    <row r="47" spans="1:7" ht="23.25" x14ac:dyDescent="0.5">
      <c r="A47" s="61" t="s">
        <v>56</v>
      </c>
      <c r="B47" s="68">
        <v>2</v>
      </c>
      <c r="E47" s="71" t="s">
        <v>140</v>
      </c>
      <c r="F47" s="70" t="s">
        <v>141</v>
      </c>
      <c r="G47" s="72">
        <v>1</v>
      </c>
    </row>
    <row r="48" spans="1:7" ht="23.25" x14ac:dyDescent="0.5">
      <c r="A48" s="61" t="s">
        <v>56</v>
      </c>
      <c r="B48" s="68">
        <v>2</v>
      </c>
      <c r="E48" s="71" t="s">
        <v>142</v>
      </c>
      <c r="F48" s="70" t="s">
        <v>143</v>
      </c>
      <c r="G48" s="72">
        <v>1</v>
      </c>
    </row>
    <row r="49" spans="1:7" ht="23.25" x14ac:dyDescent="0.5">
      <c r="A49" s="61" t="s">
        <v>56</v>
      </c>
      <c r="B49" s="68">
        <v>2</v>
      </c>
      <c r="E49" s="71" t="s">
        <v>144</v>
      </c>
      <c r="F49" s="70" t="s">
        <v>145</v>
      </c>
      <c r="G49" s="72">
        <v>1</v>
      </c>
    </row>
    <row r="50" spans="1:7" ht="23.25" x14ac:dyDescent="0.5">
      <c r="A50" s="61" t="s">
        <v>56</v>
      </c>
      <c r="B50" s="68">
        <v>2</v>
      </c>
      <c r="E50" s="71" t="s">
        <v>146</v>
      </c>
      <c r="F50" s="70" t="s">
        <v>147</v>
      </c>
      <c r="G50" s="72">
        <v>2</v>
      </c>
    </row>
    <row r="51" spans="1:7" ht="23.25" x14ac:dyDescent="0.5">
      <c r="A51" s="61" t="s">
        <v>56</v>
      </c>
      <c r="B51" s="68">
        <v>2</v>
      </c>
      <c r="E51" s="71" t="s">
        <v>148</v>
      </c>
      <c r="F51" s="70" t="s">
        <v>149</v>
      </c>
      <c r="G51" s="72">
        <v>2</v>
      </c>
    </row>
    <row r="52" spans="1:7" ht="23.25" x14ac:dyDescent="0.5">
      <c r="A52" s="61" t="s">
        <v>56</v>
      </c>
      <c r="B52" s="68">
        <v>2</v>
      </c>
      <c r="E52" s="71" t="s">
        <v>150</v>
      </c>
      <c r="F52" s="70" t="s">
        <v>151</v>
      </c>
      <c r="G52" s="72">
        <v>2</v>
      </c>
    </row>
    <row r="53" spans="1:7" ht="23.25" x14ac:dyDescent="0.5">
      <c r="A53" s="61" t="s">
        <v>56</v>
      </c>
      <c r="B53" s="68">
        <v>2</v>
      </c>
      <c r="E53" s="71" t="s">
        <v>152</v>
      </c>
      <c r="F53" s="70" t="s">
        <v>153</v>
      </c>
      <c r="G53" s="72">
        <v>2</v>
      </c>
    </row>
    <row r="54" spans="1:7" ht="23.25" x14ac:dyDescent="0.5">
      <c r="A54" s="61" t="s">
        <v>56</v>
      </c>
      <c r="B54" s="68">
        <v>2</v>
      </c>
      <c r="E54" s="71" t="s">
        <v>154</v>
      </c>
      <c r="F54" s="70" t="s">
        <v>155</v>
      </c>
      <c r="G54" s="72">
        <v>2</v>
      </c>
    </row>
    <row r="55" spans="1:7" ht="23.25" x14ac:dyDescent="0.5">
      <c r="A55" s="61" t="s">
        <v>56</v>
      </c>
      <c r="B55" s="68">
        <v>2</v>
      </c>
      <c r="E55" s="71" t="s">
        <v>156</v>
      </c>
      <c r="F55" s="70" t="s">
        <v>157</v>
      </c>
      <c r="G55" s="72">
        <v>2</v>
      </c>
    </row>
    <row r="56" spans="1:7" ht="23.25" x14ac:dyDescent="0.5">
      <c r="A56" s="61" t="s">
        <v>56</v>
      </c>
      <c r="B56" s="68">
        <v>2</v>
      </c>
      <c r="E56" s="71" t="s">
        <v>158</v>
      </c>
      <c r="F56" s="70" t="s">
        <v>159</v>
      </c>
      <c r="G56" s="72">
        <v>2</v>
      </c>
    </row>
    <row r="57" spans="1:7" ht="23.25" x14ac:dyDescent="0.5">
      <c r="A57" s="61" t="s">
        <v>56</v>
      </c>
      <c r="B57" s="68">
        <v>2</v>
      </c>
      <c r="E57" s="71" t="s">
        <v>160</v>
      </c>
      <c r="F57" s="70" t="s">
        <v>161</v>
      </c>
      <c r="G57" s="72">
        <v>2</v>
      </c>
    </row>
    <row r="58" spans="1:7" ht="23.25" x14ac:dyDescent="0.5">
      <c r="A58" s="61" t="s">
        <v>56</v>
      </c>
      <c r="B58" s="68">
        <v>2</v>
      </c>
      <c r="E58" s="71" t="s">
        <v>162</v>
      </c>
      <c r="F58" s="70" t="s">
        <v>163</v>
      </c>
      <c r="G58" s="72">
        <v>2</v>
      </c>
    </row>
    <row r="59" spans="1:7" ht="23.25" x14ac:dyDescent="0.5">
      <c r="A59" s="61" t="s">
        <v>56</v>
      </c>
      <c r="B59" s="68">
        <v>2</v>
      </c>
      <c r="E59" s="71" t="s">
        <v>164</v>
      </c>
      <c r="F59" s="70" t="s">
        <v>165</v>
      </c>
      <c r="G59" s="72">
        <v>2</v>
      </c>
    </row>
    <row r="60" spans="1:7" ht="23.25" x14ac:dyDescent="0.5">
      <c r="A60" s="61" t="s">
        <v>56</v>
      </c>
      <c r="B60" s="68">
        <v>2</v>
      </c>
      <c r="E60" s="71" t="s">
        <v>166</v>
      </c>
      <c r="F60" s="70" t="s">
        <v>167</v>
      </c>
      <c r="G60" s="72">
        <v>2</v>
      </c>
    </row>
    <row r="61" spans="1:7" ht="23.25" x14ac:dyDescent="0.5">
      <c r="A61" s="61" t="s">
        <v>56</v>
      </c>
      <c r="B61" s="68">
        <v>2</v>
      </c>
      <c r="E61" s="71" t="s">
        <v>168</v>
      </c>
      <c r="F61" s="70" t="s">
        <v>169</v>
      </c>
      <c r="G61" s="72">
        <v>2</v>
      </c>
    </row>
    <row r="62" spans="1:7" ht="23.25" x14ac:dyDescent="0.5">
      <c r="A62" s="61" t="s">
        <v>56</v>
      </c>
      <c r="B62" s="68">
        <v>2</v>
      </c>
      <c r="E62" s="71" t="s">
        <v>170</v>
      </c>
      <c r="F62" s="70" t="s">
        <v>171</v>
      </c>
      <c r="G62" s="72">
        <v>2</v>
      </c>
    </row>
    <row r="63" spans="1:7" ht="23.25" x14ac:dyDescent="0.5">
      <c r="A63" s="61" t="s">
        <v>56</v>
      </c>
      <c r="B63" s="68">
        <v>2</v>
      </c>
      <c r="E63" s="71" t="s">
        <v>172</v>
      </c>
      <c r="F63" s="70" t="s">
        <v>173</v>
      </c>
      <c r="G63" s="72">
        <v>2</v>
      </c>
    </row>
    <row r="64" spans="1:7" ht="23.25" x14ac:dyDescent="0.5">
      <c r="A64" s="61" t="s">
        <v>56</v>
      </c>
      <c r="B64" s="68">
        <v>2</v>
      </c>
      <c r="E64" s="71" t="s">
        <v>174</v>
      </c>
      <c r="F64" s="70" t="s">
        <v>175</v>
      </c>
      <c r="G64" s="72">
        <v>2</v>
      </c>
    </row>
    <row r="65" spans="1:7" ht="23.25" x14ac:dyDescent="0.5">
      <c r="A65" s="61" t="s">
        <v>56</v>
      </c>
      <c r="B65" s="68">
        <v>2</v>
      </c>
      <c r="E65" s="71" t="s">
        <v>176</v>
      </c>
      <c r="F65" s="70" t="s">
        <v>177</v>
      </c>
      <c r="G65" s="72">
        <v>2</v>
      </c>
    </row>
    <row r="66" spans="1:7" ht="23.25" x14ac:dyDescent="0.5">
      <c r="A66" s="61" t="s">
        <v>56</v>
      </c>
      <c r="B66" s="68">
        <v>2</v>
      </c>
      <c r="E66" s="71" t="s">
        <v>178</v>
      </c>
      <c r="F66" s="70" t="s">
        <v>179</v>
      </c>
      <c r="G66" s="72">
        <v>2</v>
      </c>
    </row>
    <row r="67" spans="1:7" ht="23.25" x14ac:dyDescent="0.5">
      <c r="A67" s="61" t="s">
        <v>56</v>
      </c>
      <c r="B67" s="68">
        <v>2</v>
      </c>
      <c r="E67" s="71" t="s">
        <v>180</v>
      </c>
      <c r="F67" s="70" t="s">
        <v>181</v>
      </c>
      <c r="G67" s="72">
        <v>2</v>
      </c>
    </row>
    <row r="68" spans="1:7" ht="23.25" x14ac:dyDescent="0.5">
      <c r="A68" s="61" t="s">
        <v>56</v>
      </c>
      <c r="B68" s="68">
        <v>2</v>
      </c>
      <c r="E68" s="71" t="s">
        <v>182</v>
      </c>
      <c r="F68" s="70" t="s">
        <v>183</v>
      </c>
      <c r="G68" s="72">
        <v>2</v>
      </c>
    </row>
    <row r="69" spans="1:7" ht="23.25" x14ac:dyDescent="0.5">
      <c r="A69" s="61" t="s">
        <v>56</v>
      </c>
      <c r="B69" s="68">
        <v>2</v>
      </c>
      <c r="E69" s="71" t="s">
        <v>184</v>
      </c>
      <c r="F69" s="70" t="s">
        <v>185</v>
      </c>
      <c r="G69" s="72">
        <v>2</v>
      </c>
    </row>
    <row r="70" spans="1:7" ht="23.25" x14ac:dyDescent="0.5">
      <c r="A70" s="61" t="s">
        <v>56</v>
      </c>
      <c r="B70" s="68">
        <v>2</v>
      </c>
      <c r="E70" s="71" t="s">
        <v>186</v>
      </c>
      <c r="F70" s="70" t="s">
        <v>187</v>
      </c>
      <c r="G70" s="72">
        <v>2</v>
      </c>
    </row>
    <row r="71" spans="1:7" ht="23.25" x14ac:dyDescent="0.5">
      <c r="A71" s="61" t="s">
        <v>56</v>
      </c>
      <c r="B71" s="68">
        <v>2</v>
      </c>
      <c r="E71" s="71" t="s">
        <v>188</v>
      </c>
      <c r="F71" s="70" t="s">
        <v>189</v>
      </c>
      <c r="G71" s="72">
        <v>2</v>
      </c>
    </row>
    <row r="72" spans="1:7" ht="23.25" x14ac:dyDescent="0.5">
      <c r="A72" s="61" t="s">
        <v>56</v>
      </c>
      <c r="B72" s="68">
        <v>2</v>
      </c>
      <c r="E72" s="71" t="s">
        <v>190</v>
      </c>
      <c r="F72" s="70" t="s">
        <v>191</v>
      </c>
      <c r="G72" s="72">
        <v>2</v>
      </c>
    </row>
    <row r="73" spans="1:7" ht="23.25" x14ac:dyDescent="0.5">
      <c r="A73" s="61" t="s">
        <v>56</v>
      </c>
      <c r="B73" s="68">
        <v>2</v>
      </c>
      <c r="E73" s="71" t="s">
        <v>192</v>
      </c>
      <c r="F73" s="70" t="s">
        <v>193</v>
      </c>
      <c r="G73" s="72">
        <v>2</v>
      </c>
    </row>
    <row r="74" spans="1:7" ht="23.25" x14ac:dyDescent="0.5">
      <c r="A74" s="61" t="s">
        <v>56</v>
      </c>
      <c r="B74" s="68">
        <v>2</v>
      </c>
      <c r="E74" s="71" t="s">
        <v>194</v>
      </c>
      <c r="F74" s="70" t="s">
        <v>195</v>
      </c>
      <c r="G74" s="72">
        <v>2</v>
      </c>
    </row>
    <row r="75" spans="1:7" ht="23.25" x14ac:dyDescent="0.5">
      <c r="A75" s="61" t="s">
        <v>56</v>
      </c>
      <c r="B75" s="68">
        <v>2</v>
      </c>
      <c r="E75" s="71" t="s">
        <v>196</v>
      </c>
      <c r="F75" s="70" t="s">
        <v>197</v>
      </c>
      <c r="G75" s="72">
        <v>2</v>
      </c>
    </row>
    <row r="76" spans="1:7" ht="23.25" x14ac:dyDescent="0.5">
      <c r="A76" s="61" t="s">
        <v>56</v>
      </c>
      <c r="B76" s="68">
        <v>2</v>
      </c>
      <c r="E76" s="71" t="s">
        <v>198</v>
      </c>
      <c r="F76" s="70" t="s">
        <v>199</v>
      </c>
      <c r="G76" s="72">
        <v>2</v>
      </c>
    </row>
    <row r="77" spans="1:7" ht="23.25" x14ac:dyDescent="0.5">
      <c r="A77" s="61" t="s">
        <v>56</v>
      </c>
      <c r="B77" s="68">
        <v>2</v>
      </c>
      <c r="E77" s="71" t="s">
        <v>200</v>
      </c>
      <c r="F77" s="70" t="s">
        <v>201</v>
      </c>
      <c r="G77" s="72">
        <v>2</v>
      </c>
    </row>
    <row r="78" spans="1:7" ht="23.25" x14ac:dyDescent="0.5">
      <c r="A78" s="61" t="s">
        <v>56</v>
      </c>
      <c r="B78" s="68">
        <v>2</v>
      </c>
      <c r="E78" s="71" t="s">
        <v>202</v>
      </c>
      <c r="F78" s="70" t="s">
        <v>203</v>
      </c>
      <c r="G78" s="72">
        <v>2</v>
      </c>
    </row>
    <row r="79" spans="1:7" ht="23.25" x14ac:dyDescent="0.5">
      <c r="A79" s="61" t="s">
        <v>56</v>
      </c>
      <c r="B79" s="68">
        <v>2</v>
      </c>
      <c r="E79" s="71" t="s">
        <v>204</v>
      </c>
      <c r="F79" s="70" t="s">
        <v>205</v>
      </c>
      <c r="G79" s="72">
        <v>2</v>
      </c>
    </row>
    <row r="80" spans="1:7" ht="23.25" x14ac:dyDescent="0.5">
      <c r="A80" s="61" t="s">
        <v>56</v>
      </c>
      <c r="B80" s="68">
        <v>2</v>
      </c>
      <c r="E80" s="71" t="s">
        <v>206</v>
      </c>
      <c r="F80" s="70" t="s">
        <v>207</v>
      </c>
      <c r="G80" s="72">
        <v>2</v>
      </c>
    </row>
    <row r="81" spans="1:7" ht="23.25" x14ac:dyDescent="0.5">
      <c r="A81" s="61" t="s">
        <v>56</v>
      </c>
      <c r="B81" s="68">
        <v>2</v>
      </c>
      <c r="E81" s="71" t="s">
        <v>208</v>
      </c>
      <c r="F81" s="70" t="s">
        <v>209</v>
      </c>
      <c r="G81" s="72">
        <v>2</v>
      </c>
    </row>
    <row r="82" spans="1:7" ht="23.25" x14ac:dyDescent="0.5">
      <c r="A82" s="61" t="s">
        <v>56</v>
      </c>
      <c r="B82" s="68">
        <v>2</v>
      </c>
      <c r="E82" s="71" t="s">
        <v>210</v>
      </c>
      <c r="F82" s="70" t="s">
        <v>211</v>
      </c>
      <c r="G82" s="72">
        <v>2</v>
      </c>
    </row>
    <row r="83" spans="1:7" ht="23.25" x14ac:dyDescent="0.5">
      <c r="A83" s="61" t="s">
        <v>56</v>
      </c>
      <c r="B83" s="68">
        <v>2</v>
      </c>
      <c r="E83" s="71" t="s">
        <v>212</v>
      </c>
      <c r="F83" s="70" t="s">
        <v>213</v>
      </c>
      <c r="G83" s="72">
        <v>2</v>
      </c>
    </row>
    <row r="84" spans="1:7" ht="23.25" x14ac:dyDescent="0.5">
      <c r="A84" s="61" t="s">
        <v>56</v>
      </c>
      <c r="B84" s="68">
        <v>2</v>
      </c>
      <c r="E84" s="73" t="s">
        <v>214</v>
      </c>
      <c r="F84" s="74" t="s">
        <v>215</v>
      </c>
      <c r="G84" s="75">
        <v>2</v>
      </c>
    </row>
    <row r="85" spans="1:7" ht="23.25" x14ac:dyDescent="0.5">
      <c r="A85" s="61" t="s">
        <v>56</v>
      </c>
      <c r="B85" s="68">
        <v>2</v>
      </c>
      <c r="E85" s="76" t="s">
        <v>216</v>
      </c>
      <c r="F85" s="70" t="s">
        <v>217</v>
      </c>
      <c r="G85" s="72">
        <v>1</v>
      </c>
    </row>
    <row r="86" spans="1:7" ht="23.25" x14ac:dyDescent="0.5">
      <c r="A86" s="61" t="s">
        <v>56</v>
      </c>
      <c r="B86" s="68">
        <v>2</v>
      </c>
      <c r="E86" s="76" t="s">
        <v>218</v>
      </c>
      <c r="F86" s="70" t="s">
        <v>219</v>
      </c>
      <c r="G86" s="72">
        <v>1</v>
      </c>
    </row>
    <row r="87" spans="1:7" ht="23.25" x14ac:dyDescent="0.5">
      <c r="A87" s="61" t="s">
        <v>56</v>
      </c>
      <c r="B87" s="68">
        <v>2</v>
      </c>
      <c r="E87" s="76" t="s">
        <v>220</v>
      </c>
      <c r="F87" s="70" t="s">
        <v>221</v>
      </c>
      <c r="G87" s="72">
        <v>1</v>
      </c>
    </row>
    <row r="88" spans="1:7" ht="23.25" x14ac:dyDescent="0.5">
      <c r="A88" s="61" t="s">
        <v>56</v>
      </c>
      <c r="B88" s="68">
        <v>2</v>
      </c>
      <c r="E88" s="76" t="s">
        <v>222</v>
      </c>
      <c r="F88" s="70" t="s">
        <v>223</v>
      </c>
      <c r="G88" s="72">
        <v>1</v>
      </c>
    </row>
    <row r="89" spans="1:7" ht="23.25" x14ac:dyDescent="0.5">
      <c r="A89" s="61" t="s">
        <v>56</v>
      </c>
      <c r="B89" s="68">
        <v>2</v>
      </c>
      <c r="E89" s="76" t="s">
        <v>224</v>
      </c>
      <c r="F89" s="70" t="s">
        <v>225</v>
      </c>
      <c r="G89" s="72">
        <v>1</v>
      </c>
    </row>
    <row r="90" spans="1:7" ht="23.25" x14ac:dyDescent="0.5">
      <c r="A90" s="61" t="s">
        <v>56</v>
      </c>
      <c r="B90" s="68">
        <v>2</v>
      </c>
      <c r="E90" s="76" t="s">
        <v>226</v>
      </c>
      <c r="F90" s="70" t="s">
        <v>227</v>
      </c>
      <c r="G90" s="72">
        <v>1</v>
      </c>
    </row>
    <row r="91" spans="1:7" ht="23.25" x14ac:dyDescent="0.5">
      <c r="A91" s="61" t="s">
        <v>56</v>
      </c>
      <c r="B91" s="68">
        <v>2</v>
      </c>
      <c r="E91" s="76" t="s">
        <v>228</v>
      </c>
      <c r="F91" s="70" t="s">
        <v>229</v>
      </c>
      <c r="G91" s="72">
        <v>1</v>
      </c>
    </row>
    <row r="92" spans="1:7" ht="23.25" x14ac:dyDescent="0.5">
      <c r="A92" s="61" t="s">
        <v>56</v>
      </c>
      <c r="B92" s="68">
        <v>2</v>
      </c>
      <c r="E92" s="76" t="s">
        <v>230</v>
      </c>
      <c r="F92" s="70" t="s">
        <v>231</v>
      </c>
      <c r="G92" s="72">
        <v>1</v>
      </c>
    </row>
    <row r="93" spans="1:7" ht="23.25" x14ac:dyDescent="0.5">
      <c r="A93" s="61" t="s">
        <v>56</v>
      </c>
      <c r="B93" s="68">
        <v>2</v>
      </c>
      <c r="E93" s="76" t="s">
        <v>232</v>
      </c>
      <c r="F93" s="70" t="s">
        <v>233</v>
      </c>
      <c r="G93" s="72">
        <v>1</v>
      </c>
    </row>
    <row r="94" spans="1:7" ht="23.25" x14ac:dyDescent="0.5">
      <c r="A94" s="61" t="s">
        <v>56</v>
      </c>
      <c r="B94" s="68">
        <v>2</v>
      </c>
      <c r="E94" s="76" t="s">
        <v>234</v>
      </c>
      <c r="F94" s="70" t="s">
        <v>235</v>
      </c>
      <c r="G94" s="72">
        <v>1</v>
      </c>
    </row>
    <row r="95" spans="1:7" ht="23.25" x14ac:dyDescent="0.5">
      <c r="A95" s="61" t="s">
        <v>56</v>
      </c>
      <c r="B95" s="68">
        <v>2</v>
      </c>
      <c r="E95" s="76" t="s">
        <v>236</v>
      </c>
      <c r="F95" s="70" t="s">
        <v>237</v>
      </c>
      <c r="G95" s="72">
        <v>1</v>
      </c>
    </row>
    <row r="96" spans="1:7" ht="23.25" x14ac:dyDescent="0.5">
      <c r="A96" s="61" t="s">
        <v>56</v>
      </c>
      <c r="B96" s="68">
        <v>2</v>
      </c>
      <c r="E96" s="76" t="s">
        <v>238</v>
      </c>
      <c r="F96" s="70" t="s">
        <v>239</v>
      </c>
      <c r="G96" s="72">
        <v>1</v>
      </c>
    </row>
    <row r="97" spans="1:7" ht="23.25" x14ac:dyDescent="0.5">
      <c r="A97" s="61" t="s">
        <v>56</v>
      </c>
      <c r="B97" s="68">
        <v>2</v>
      </c>
      <c r="E97" s="76" t="s">
        <v>240</v>
      </c>
      <c r="F97" s="70" t="s">
        <v>241</v>
      </c>
      <c r="G97" s="72">
        <v>1</v>
      </c>
    </row>
    <row r="98" spans="1:7" ht="23.25" x14ac:dyDescent="0.5">
      <c r="A98" s="61" t="s">
        <v>56</v>
      </c>
      <c r="B98" s="68">
        <v>2</v>
      </c>
      <c r="E98" s="76" t="s">
        <v>242</v>
      </c>
      <c r="F98" s="70" t="s">
        <v>243</v>
      </c>
      <c r="G98" s="72">
        <v>1</v>
      </c>
    </row>
    <row r="99" spans="1:7" ht="23.25" x14ac:dyDescent="0.5">
      <c r="A99" s="61" t="s">
        <v>56</v>
      </c>
      <c r="B99" s="68">
        <v>2</v>
      </c>
      <c r="E99" s="76" t="s">
        <v>244</v>
      </c>
      <c r="F99" s="70" t="s">
        <v>245</v>
      </c>
      <c r="G99" s="72">
        <v>1</v>
      </c>
    </row>
    <row r="100" spans="1:7" ht="23.25" x14ac:dyDescent="0.5">
      <c r="A100" s="61" t="s">
        <v>56</v>
      </c>
      <c r="B100" s="68">
        <v>2</v>
      </c>
      <c r="E100" s="76" t="s">
        <v>246</v>
      </c>
      <c r="F100" s="70" t="s">
        <v>247</v>
      </c>
      <c r="G100" s="72">
        <v>1</v>
      </c>
    </row>
    <row r="101" spans="1:7" ht="23.25" x14ac:dyDescent="0.5">
      <c r="A101" s="61" t="s">
        <v>56</v>
      </c>
      <c r="B101" s="68">
        <v>2</v>
      </c>
      <c r="E101" s="77" t="s">
        <v>248</v>
      </c>
      <c r="F101" s="70" t="s">
        <v>249</v>
      </c>
      <c r="G101" s="72">
        <v>1</v>
      </c>
    </row>
    <row r="102" spans="1:7" ht="23.25" x14ac:dyDescent="0.5">
      <c r="A102" s="61" t="s">
        <v>56</v>
      </c>
      <c r="B102" s="68">
        <v>2</v>
      </c>
      <c r="E102" s="76" t="s">
        <v>250</v>
      </c>
      <c r="F102" s="70" t="s">
        <v>251</v>
      </c>
      <c r="G102" s="72">
        <v>2</v>
      </c>
    </row>
    <row r="103" spans="1:7" ht="23.25" x14ac:dyDescent="0.5">
      <c r="A103" s="61" t="s">
        <v>56</v>
      </c>
      <c r="B103" s="68">
        <v>2</v>
      </c>
      <c r="E103" s="76" t="s">
        <v>252</v>
      </c>
      <c r="F103" s="70" t="s">
        <v>253</v>
      </c>
      <c r="G103" s="72">
        <v>2</v>
      </c>
    </row>
    <row r="104" spans="1:7" ht="23.25" x14ac:dyDescent="0.5">
      <c r="A104" s="61" t="s">
        <v>56</v>
      </c>
      <c r="B104" s="68">
        <v>2</v>
      </c>
      <c r="E104" s="76" t="s">
        <v>254</v>
      </c>
      <c r="F104" s="70" t="s">
        <v>255</v>
      </c>
      <c r="G104" s="72">
        <v>2</v>
      </c>
    </row>
    <row r="105" spans="1:7" ht="23.25" x14ac:dyDescent="0.5">
      <c r="A105" s="61" t="s">
        <v>56</v>
      </c>
      <c r="B105" s="68">
        <v>2</v>
      </c>
      <c r="E105" s="76" t="s">
        <v>256</v>
      </c>
      <c r="F105" s="70" t="s">
        <v>257</v>
      </c>
      <c r="G105" s="72">
        <v>2</v>
      </c>
    </row>
    <row r="106" spans="1:7" ht="23.25" x14ac:dyDescent="0.5">
      <c r="A106" s="61" t="s">
        <v>56</v>
      </c>
      <c r="B106" s="68">
        <v>2</v>
      </c>
      <c r="E106" s="76" t="s">
        <v>258</v>
      </c>
      <c r="F106" s="70" t="s">
        <v>259</v>
      </c>
      <c r="G106" s="72">
        <v>2</v>
      </c>
    </row>
    <row r="107" spans="1:7" ht="23.25" x14ac:dyDescent="0.5">
      <c r="A107" s="61" t="s">
        <v>56</v>
      </c>
      <c r="B107" s="68">
        <v>2</v>
      </c>
      <c r="E107" s="76" t="s">
        <v>260</v>
      </c>
      <c r="F107" s="70" t="s">
        <v>261</v>
      </c>
      <c r="G107" s="72">
        <v>2</v>
      </c>
    </row>
    <row r="108" spans="1:7" ht="23.25" x14ac:dyDescent="0.5">
      <c r="A108" s="61" t="s">
        <v>56</v>
      </c>
      <c r="B108" s="68">
        <v>2</v>
      </c>
      <c r="E108" s="76" t="s">
        <v>262</v>
      </c>
      <c r="F108" s="70" t="s">
        <v>263</v>
      </c>
      <c r="G108" s="72">
        <v>2</v>
      </c>
    </row>
    <row r="109" spans="1:7" ht="23.25" x14ac:dyDescent="0.5">
      <c r="A109" s="61" t="s">
        <v>56</v>
      </c>
      <c r="B109" s="68">
        <v>2</v>
      </c>
      <c r="E109" s="76" t="s">
        <v>264</v>
      </c>
      <c r="F109" s="70" t="s">
        <v>265</v>
      </c>
      <c r="G109" s="72">
        <v>2</v>
      </c>
    </row>
    <row r="110" spans="1:7" ht="23.25" x14ac:dyDescent="0.5">
      <c r="A110" s="61" t="s">
        <v>56</v>
      </c>
      <c r="B110" s="68">
        <v>2</v>
      </c>
      <c r="E110" s="76" t="s">
        <v>266</v>
      </c>
      <c r="F110" s="70" t="s">
        <v>267</v>
      </c>
      <c r="G110" s="72">
        <v>2</v>
      </c>
    </row>
    <row r="111" spans="1:7" ht="23.25" x14ac:dyDescent="0.5">
      <c r="A111" s="61" t="s">
        <v>56</v>
      </c>
      <c r="B111" s="68">
        <v>2</v>
      </c>
      <c r="E111" s="76" t="s">
        <v>268</v>
      </c>
      <c r="F111" s="70" t="s">
        <v>269</v>
      </c>
      <c r="G111" s="72">
        <v>2</v>
      </c>
    </row>
    <row r="112" spans="1:7" ht="23.25" x14ac:dyDescent="0.5">
      <c r="A112" s="61" t="s">
        <v>56</v>
      </c>
      <c r="B112" s="68">
        <v>2</v>
      </c>
      <c r="E112" s="76" t="s">
        <v>270</v>
      </c>
      <c r="F112" s="70" t="s">
        <v>271</v>
      </c>
      <c r="G112" s="72">
        <v>2</v>
      </c>
    </row>
    <row r="113" spans="1:7" ht="23.25" x14ac:dyDescent="0.5">
      <c r="A113" s="61" t="s">
        <v>56</v>
      </c>
      <c r="B113" s="68">
        <v>2</v>
      </c>
      <c r="E113" s="76" t="s">
        <v>272</v>
      </c>
      <c r="F113" s="70" t="s">
        <v>273</v>
      </c>
      <c r="G113" s="72">
        <v>2</v>
      </c>
    </row>
    <row r="114" spans="1:7" ht="23.25" x14ac:dyDescent="0.5">
      <c r="A114" s="61" t="s">
        <v>56</v>
      </c>
      <c r="B114" s="68">
        <v>2</v>
      </c>
      <c r="E114" s="76" t="s">
        <v>274</v>
      </c>
      <c r="F114" s="70" t="s">
        <v>275</v>
      </c>
      <c r="G114" s="72">
        <v>2</v>
      </c>
    </row>
    <row r="115" spans="1:7" ht="23.25" x14ac:dyDescent="0.5">
      <c r="A115" s="61" t="s">
        <v>56</v>
      </c>
      <c r="B115" s="68">
        <v>2</v>
      </c>
      <c r="E115" s="76" t="s">
        <v>276</v>
      </c>
      <c r="F115" s="70" t="s">
        <v>277</v>
      </c>
      <c r="G115" s="72">
        <v>2</v>
      </c>
    </row>
    <row r="116" spans="1:7" ht="23.25" x14ac:dyDescent="0.5">
      <c r="A116" s="61" t="s">
        <v>56</v>
      </c>
      <c r="B116" s="68">
        <v>2</v>
      </c>
      <c r="E116" s="76" t="s">
        <v>278</v>
      </c>
      <c r="F116" s="70" t="s">
        <v>279</v>
      </c>
      <c r="G116" s="72">
        <v>2</v>
      </c>
    </row>
    <row r="117" spans="1:7" ht="23.25" x14ac:dyDescent="0.5">
      <c r="A117" s="61" t="s">
        <v>56</v>
      </c>
      <c r="B117" s="68">
        <v>2</v>
      </c>
      <c r="E117" s="76" t="s">
        <v>280</v>
      </c>
      <c r="F117" s="70" t="s">
        <v>281</v>
      </c>
      <c r="G117" s="72">
        <v>2</v>
      </c>
    </row>
    <row r="118" spans="1:7" ht="23.25" x14ac:dyDescent="0.5">
      <c r="A118" s="61" t="s">
        <v>56</v>
      </c>
      <c r="B118" s="68">
        <v>2</v>
      </c>
      <c r="E118" s="76" t="s">
        <v>282</v>
      </c>
      <c r="F118" s="70" t="s">
        <v>283</v>
      </c>
      <c r="G118" s="72">
        <v>2</v>
      </c>
    </row>
    <row r="119" spans="1:7" ht="23.25" x14ac:dyDescent="0.5">
      <c r="A119" s="61" t="s">
        <v>56</v>
      </c>
      <c r="B119" s="68">
        <v>2</v>
      </c>
      <c r="E119" s="76" t="s">
        <v>284</v>
      </c>
      <c r="F119" s="70" t="s">
        <v>285</v>
      </c>
      <c r="G119" s="72">
        <v>2</v>
      </c>
    </row>
    <row r="120" spans="1:7" ht="23.25" x14ac:dyDescent="0.5">
      <c r="A120" s="61" t="s">
        <v>56</v>
      </c>
      <c r="B120" s="68">
        <v>2</v>
      </c>
      <c r="E120" s="76" t="s">
        <v>286</v>
      </c>
      <c r="F120" s="70" t="s">
        <v>287</v>
      </c>
      <c r="G120" s="72">
        <v>2</v>
      </c>
    </row>
    <row r="121" spans="1:7" ht="23.25" x14ac:dyDescent="0.5">
      <c r="A121" s="61" t="s">
        <v>56</v>
      </c>
      <c r="B121" s="68">
        <v>2</v>
      </c>
      <c r="E121" s="76" t="s">
        <v>288</v>
      </c>
      <c r="F121" s="70" t="s">
        <v>289</v>
      </c>
      <c r="G121" s="72">
        <v>2</v>
      </c>
    </row>
    <row r="122" spans="1:7" ht="23.25" x14ac:dyDescent="0.5">
      <c r="A122" s="61" t="s">
        <v>56</v>
      </c>
      <c r="B122" s="68">
        <v>2</v>
      </c>
      <c r="E122" s="76" t="s">
        <v>290</v>
      </c>
      <c r="F122" s="70" t="s">
        <v>291</v>
      </c>
      <c r="G122" s="72">
        <v>2</v>
      </c>
    </row>
    <row r="123" spans="1:7" ht="23.25" x14ac:dyDescent="0.5">
      <c r="A123" s="61" t="s">
        <v>56</v>
      </c>
      <c r="B123" s="68">
        <v>2</v>
      </c>
      <c r="E123" s="76" t="s">
        <v>292</v>
      </c>
      <c r="F123" s="70" t="s">
        <v>293</v>
      </c>
      <c r="G123" s="72">
        <v>2</v>
      </c>
    </row>
    <row r="124" spans="1:7" ht="23.25" x14ac:dyDescent="0.5">
      <c r="A124" s="61" t="s">
        <v>56</v>
      </c>
      <c r="B124" s="68">
        <v>2</v>
      </c>
      <c r="E124" s="76" t="s">
        <v>294</v>
      </c>
      <c r="F124" s="70" t="s">
        <v>295</v>
      </c>
      <c r="G124" s="72">
        <v>2</v>
      </c>
    </row>
    <row r="125" spans="1:7" ht="23.25" x14ac:dyDescent="0.5">
      <c r="A125" s="61" t="s">
        <v>56</v>
      </c>
      <c r="B125" s="68">
        <v>2</v>
      </c>
      <c r="E125" s="78" t="s">
        <v>296</v>
      </c>
      <c r="F125" s="74" t="s">
        <v>297</v>
      </c>
      <c r="G125" s="75">
        <v>2</v>
      </c>
    </row>
    <row r="126" spans="1:7" ht="23.25" x14ac:dyDescent="0.5">
      <c r="A126" s="61" t="s">
        <v>56</v>
      </c>
      <c r="B126" s="68">
        <v>2</v>
      </c>
      <c r="E126" s="79" t="s">
        <v>298</v>
      </c>
      <c r="F126" s="70" t="s">
        <v>299</v>
      </c>
      <c r="G126" s="72">
        <v>1</v>
      </c>
    </row>
    <row r="127" spans="1:7" ht="23.25" x14ac:dyDescent="0.5">
      <c r="A127" s="61" t="s">
        <v>56</v>
      </c>
      <c r="B127" s="68">
        <v>2</v>
      </c>
      <c r="E127" s="79" t="s">
        <v>300</v>
      </c>
      <c r="F127" s="70" t="s">
        <v>301</v>
      </c>
      <c r="G127" s="72">
        <v>1</v>
      </c>
    </row>
    <row r="128" spans="1:7" ht="23.25" x14ac:dyDescent="0.5">
      <c r="A128" s="61" t="s">
        <v>56</v>
      </c>
      <c r="B128" s="68">
        <v>2</v>
      </c>
      <c r="E128" s="79" t="s">
        <v>302</v>
      </c>
      <c r="F128" s="70" t="s">
        <v>303</v>
      </c>
      <c r="G128" s="72">
        <v>1</v>
      </c>
    </row>
    <row r="129" spans="1:7" ht="23.25" x14ac:dyDescent="0.5">
      <c r="A129" s="61" t="s">
        <v>56</v>
      </c>
      <c r="B129" s="68">
        <v>2</v>
      </c>
      <c r="E129" s="79" t="s">
        <v>304</v>
      </c>
      <c r="F129" s="70" t="s">
        <v>305</v>
      </c>
      <c r="G129" s="72">
        <v>1</v>
      </c>
    </row>
    <row r="130" spans="1:7" ht="23.25" x14ac:dyDescent="0.5">
      <c r="A130" s="61" t="s">
        <v>56</v>
      </c>
      <c r="B130" s="68">
        <v>2</v>
      </c>
      <c r="E130" s="79" t="s">
        <v>306</v>
      </c>
      <c r="F130" s="70" t="s">
        <v>307</v>
      </c>
      <c r="G130" s="72">
        <v>1</v>
      </c>
    </row>
    <row r="131" spans="1:7" ht="23.25" x14ac:dyDescent="0.5">
      <c r="A131" s="61" t="s">
        <v>56</v>
      </c>
      <c r="B131" s="68">
        <v>2</v>
      </c>
      <c r="E131" s="79" t="s">
        <v>308</v>
      </c>
      <c r="F131" s="70" t="s">
        <v>309</v>
      </c>
      <c r="G131" s="72">
        <v>1</v>
      </c>
    </row>
    <row r="132" spans="1:7" ht="23.25" x14ac:dyDescent="0.5">
      <c r="A132" s="61" t="s">
        <v>56</v>
      </c>
      <c r="B132" s="68">
        <v>2</v>
      </c>
      <c r="E132" s="79" t="s">
        <v>310</v>
      </c>
      <c r="F132" s="70" t="s">
        <v>311</v>
      </c>
      <c r="G132" s="72">
        <v>1</v>
      </c>
    </row>
    <row r="133" spans="1:7" ht="23.25" x14ac:dyDescent="0.5">
      <c r="A133" s="61" t="s">
        <v>56</v>
      </c>
      <c r="B133" s="68">
        <v>2</v>
      </c>
      <c r="E133" s="79" t="s">
        <v>312</v>
      </c>
      <c r="F133" s="70" t="s">
        <v>313</v>
      </c>
      <c r="G133" s="72">
        <v>1</v>
      </c>
    </row>
    <row r="134" spans="1:7" ht="23.25" x14ac:dyDescent="0.5">
      <c r="A134" s="61" t="s">
        <v>56</v>
      </c>
      <c r="B134" s="68">
        <v>2</v>
      </c>
      <c r="E134" s="79" t="s">
        <v>314</v>
      </c>
      <c r="F134" s="70" t="s">
        <v>315</v>
      </c>
      <c r="G134" s="72">
        <v>1</v>
      </c>
    </row>
    <row r="135" spans="1:7" ht="23.25" x14ac:dyDescent="0.5">
      <c r="A135" s="61" t="s">
        <v>56</v>
      </c>
      <c r="B135" s="68">
        <v>2</v>
      </c>
      <c r="E135" s="79" t="s">
        <v>316</v>
      </c>
      <c r="F135" s="70" t="s">
        <v>317</v>
      </c>
      <c r="G135" s="72">
        <v>1</v>
      </c>
    </row>
    <row r="136" spans="1:7" ht="23.25" x14ac:dyDescent="0.5">
      <c r="A136" s="61" t="s">
        <v>56</v>
      </c>
      <c r="B136" s="68">
        <v>2</v>
      </c>
      <c r="E136" s="79" t="s">
        <v>318</v>
      </c>
      <c r="F136" s="70" t="s">
        <v>319</v>
      </c>
      <c r="G136" s="72">
        <v>1</v>
      </c>
    </row>
    <row r="137" spans="1:7" ht="23.25" x14ac:dyDescent="0.5">
      <c r="A137" s="61" t="s">
        <v>56</v>
      </c>
      <c r="B137" s="68">
        <v>2</v>
      </c>
      <c r="E137" s="79" t="s">
        <v>320</v>
      </c>
      <c r="F137" s="70" t="s">
        <v>321</v>
      </c>
      <c r="G137" s="72">
        <v>11</v>
      </c>
    </row>
    <row r="138" spans="1:7" ht="23.25" x14ac:dyDescent="0.5">
      <c r="A138" s="61" t="s">
        <v>56</v>
      </c>
      <c r="B138" s="68">
        <v>2</v>
      </c>
      <c r="E138" s="79" t="s">
        <v>322</v>
      </c>
      <c r="F138" s="70" t="s">
        <v>323</v>
      </c>
      <c r="G138" s="72">
        <v>1</v>
      </c>
    </row>
    <row r="139" spans="1:7" ht="23.25" x14ac:dyDescent="0.5">
      <c r="A139" s="61" t="s">
        <v>56</v>
      </c>
      <c r="B139" s="68">
        <v>2</v>
      </c>
      <c r="E139" s="79" t="s">
        <v>324</v>
      </c>
      <c r="F139" s="70" t="s">
        <v>325</v>
      </c>
      <c r="G139" s="72">
        <v>1</v>
      </c>
    </row>
    <row r="140" spans="1:7" ht="23.25" x14ac:dyDescent="0.5">
      <c r="A140" s="61" t="s">
        <v>56</v>
      </c>
      <c r="B140" s="68">
        <v>2</v>
      </c>
      <c r="E140" s="79" t="s">
        <v>326</v>
      </c>
      <c r="F140" s="70" t="s">
        <v>327</v>
      </c>
      <c r="G140" s="72">
        <v>1</v>
      </c>
    </row>
    <row r="141" spans="1:7" ht="23.25" x14ac:dyDescent="0.5">
      <c r="A141" s="61" t="s">
        <v>56</v>
      </c>
      <c r="B141" s="68">
        <v>2</v>
      </c>
      <c r="E141" s="79" t="s">
        <v>328</v>
      </c>
      <c r="F141" s="70" t="s">
        <v>329</v>
      </c>
      <c r="G141" s="72">
        <v>1</v>
      </c>
    </row>
    <row r="142" spans="1:7" ht="23.25" x14ac:dyDescent="0.5">
      <c r="A142" s="61" t="s">
        <v>56</v>
      </c>
      <c r="B142" s="68">
        <v>2</v>
      </c>
      <c r="E142" s="79" t="s">
        <v>330</v>
      </c>
      <c r="F142" s="70" t="s">
        <v>331</v>
      </c>
      <c r="G142" s="72">
        <v>1</v>
      </c>
    </row>
    <row r="143" spans="1:7" ht="23.25" x14ac:dyDescent="0.5">
      <c r="A143" s="61" t="s">
        <v>56</v>
      </c>
      <c r="B143" s="68">
        <v>2</v>
      </c>
      <c r="E143" s="79" t="s">
        <v>332</v>
      </c>
      <c r="F143" s="70" t="s">
        <v>333</v>
      </c>
      <c r="G143" s="72">
        <v>1</v>
      </c>
    </row>
    <row r="144" spans="1:7" ht="23.25" x14ac:dyDescent="0.5">
      <c r="A144" s="61" t="s">
        <v>56</v>
      </c>
      <c r="B144" s="68">
        <v>2</v>
      </c>
      <c r="E144" s="80" t="s">
        <v>334</v>
      </c>
      <c r="F144" s="70" t="s">
        <v>335</v>
      </c>
      <c r="G144" s="72">
        <v>1</v>
      </c>
    </row>
    <row r="145" spans="1:7" ht="23.25" x14ac:dyDescent="0.5">
      <c r="A145" s="61" t="s">
        <v>56</v>
      </c>
      <c r="B145" s="68">
        <v>2</v>
      </c>
      <c r="E145" s="79" t="s">
        <v>336</v>
      </c>
      <c r="F145" s="70" t="s">
        <v>337</v>
      </c>
      <c r="G145" s="72">
        <v>1</v>
      </c>
    </row>
    <row r="146" spans="1:7" ht="23.25" x14ac:dyDescent="0.5">
      <c r="A146" s="61" t="s">
        <v>56</v>
      </c>
      <c r="B146" s="68">
        <v>2</v>
      </c>
      <c r="E146" s="79" t="s">
        <v>338</v>
      </c>
      <c r="F146" s="70" t="s">
        <v>339</v>
      </c>
      <c r="G146" s="72">
        <v>1</v>
      </c>
    </row>
    <row r="147" spans="1:7" ht="23.25" x14ac:dyDescent="0.5">
      <c r="A147" s="61" t="s">
        <v>56</v>
      </c>
      <c r="B147" s="68">
        <v>2</v>
      </c>
      <c r="E147" s="79" t="s">
        <v>340</v>
      </c>
      <c r="F147" s="70" t="s">
        <v>341</v>
      </c>
      <c r="G147" s="72">
        <v>1</v>
      </c>
    </row>
    <row r="148" spans="1:7" ht="23.25" x14ac:dyDescent="0.5">
      <c r="A148" s="61" t="s">
        <v>56</v>
      </c>
      <c r="B148" s="68">
        <v>2</v>
      </c>
      <c r="E148" s="79" t="s">
        <v>342</v>
      </c>
      <c r="F148" s="70" t="s">
        <v>343</v>
      </c>
      <c r="G148" s="72">
        <v>2</v>
      </c>
    </row>
    <row r="149" spans="1:7" ht="23.25" x14ac:dyDescent="0.5">
      <c r="A149" s="61" t="s">
        <v>56</v>
      </c>
      <c r="B149" s="68">
        <v>2</v>
      </c>
      <c r="E149" s="79" t="s">
        <v>344</v>
      </c>
      <c r="F149" s="70" t="s">
        <v>345</v>
      </c>
      <c r="G149" s="72">
        <v>2</v>
      </c>
    </row>
    <row r="150" spans="1:7" ht="23.25" x14ac:dyDescent="0.5">
      <c r="A150" s="61" t="s">
        <v>56</v>
      </c>
      <c r="B150" s="68">
        <v>2</v>
      </c>
      <c r="E150" s="79" t="s">
        <v>346</v>
      </c>
      <c r="F150" s="70" t="s">
        <v>347</v>
      </c>
      <c r="G150" s="72">
        <v>2</v>
      </c>
    </row>
    <row r="151" spans="1:7" ht="23.25" x14ac:dyDescent="0.5">
      <c r="A151" s="61" t="s">
        <v>56</v>
      </c>
      <c r="B151" s="68">
        <v>2</v>
      </c>
      <c r="E151" s="79" t="s">
        <v>348</v>
      </c>
      <c r="F151" s="70" t="s">
        <v>349</v>
      </c>
      <c r="G151" s="72">
        <v>2</v>
      </c>
    </row>
    <row r="152" spans="1:7" ht="23.25" x14ac:dyDescent="0.5">
      <c r="A152" s="61" t="s">
        <v>56</v>
      </c>
      <c r="B152" s="68">
        <v>2</v>
      </c>
      <c r="E152" s="79" t="s">
        <v>350</v>
      </c>
      <c r="F152" s="70" t="s">
        <v>351</v>
      </c>
      <c r="G152" s="72">
        <v>2</v>
      </c>
    </row>
    <row r="153" spans="1:7" ht="23.25" x14ac:dyDescent="0.5">
      <c r="A153" s="61" t="s">
        <v>56</v>
      </c>
      <c r="B153" s="68">
        <v>2</v>
      </c>
      <c r="E153" s="79" t="s">
        <v>352</v>
      </c>
      <c r="F153" s="70" t="s">
        <v>353</v>
      </c>
      <c r="G153" s="72">
        <v>2</v>
      </c>
    </row>
    <row r="154" spans="1:7" ht="23.25" x14ac:dyDescent="0.5">
      <c r="A154" s="61" t="s">
        <v>56</v>
      </c>
      <c r="B154" s="68">
        <v>2</v>
      </c>
      <c r="E154" s="79" t="s">
        <v>354</v>
      </c>
      <c r="F154" s="70" t="s">
        <v>355</v>
      </c>
      <c r="G154" s="72">
        <v>2</v>
      </c>
    </row>
    <row r="155" spans="1:7" ht="23.25" x14ac:dyDescent="0.5">
      <c r="A155" s="61" t="s">
        <v>56</v>
      </c>
      <c r="B155" s="68">
        <v>2</v>
      </c>
      <c r="E155" s="79" t="s">
        <v>356</v>
      </c>
      <c r="F155" s="70" t="s">
        <v>357</v>
      </c>
      <c r="G155" s="72">
        <v>2</v>
      </c>
    </row>
    <row r="156" spans="1:7" ht="23.25" x14ac:dyDescent="0.5">
      <c r="A156" s="61" t="s">
        <v>56</v>
      </c>
      <c r="B156" s="68">
        <v>2</v>
      </c>
      <c r="E156" s="79" t="s">
        <v>358</v>
      </c>
      <c r="F156" s="70" t="s">
        <v>359</v>
      </c>
      <c r="G156" s="72">
        <v>2</v>
      </c>
    </row>
    <row r="157" spans="1:7" ht="23.25" x14ac:dyDescent="0.5">
      <c r="A157" s="61" t="s">
        <v>56</v>
      </c>
      <c r="B157" s="68">
        <v>2</v>
      </c>
      <c r="E157" s="79" t="s">
        <v>360</v>
      </c>
      <c r="F157" s="70" t="s">
        <v>361</v>
      </c>
      <c r="G157" s="72">
        <v>2</v>
      </c>
    </row>
    <row r="158" spans="1:7" ht="23.25" x14ac:dyDescent="0.5">
      <c r="A158" s="61" t="s">
        <v>56</v>
      </c>
      <c r="B158" s="68">
        <v>2</v>
      </c>
      <c r="E158" s="79" t="s">
        <v>362</v>
      </c>
      <c r="F158" s="70" t="s">
        <v>363</v>
      </c>
      <c r="G158" s="72">
        <v>2</v>
      </c>
    </row>
    <row r="159" spans="1:7" ht="23.25" x14ac:dyDescent="0.5">
      <c r="A159" s="61" t="s">
        <v>56</v>
      </c>
      <c r="B159" s="68">
        <v>2</v>
      </c>
      <c r="E159" s="79" t="s">
        <v>364</v>
      </c>
      <c r="F159" s="70" t="s">
        <v>365</v>
      </c>
      <c r="G159" s="72">
        <v>2</v>
      </c>
    </row>
    <row r="160" spans="1:7" ht="23.25" x14ac:dyDescent="0.5">
      <c r="A160" s="61" t="s">
        <v>56</v>
      </c>
      <c r="B160" s="68">
        <v>2</v>
      </c>
      <c r="E160" s="79" t="s">
        <v>366</v>
      </c>
      <c r="F160" s="70" t="s">
        <v>367</v>
      </c>
      <c r="G160" s="72">
        <v>2</v>
      </c>
    </row>
    <row r="161" spans="1:7" ht="23.25" x14ac:dyDescent="0.5">
      <c r="A161" s="61" t="s">
        <v>56</v>
      </c>
      <c r="B161" s="68">
        <v>2</v>
      </c>
      <c r="E161" s="79" t="s">
        <v>368</v>
      </c>
      <c r="F161" s="70" t="s">
        <v>369</v>
      </c>
      <c r="G161" s="72">
        <v>2</v>
      </c>
    </row>
    <row r="162" spans="1:7" ht="23.25" x14ac:dyDescent="0.5">
      <c r="A162" s="61" t="s">
        <v>56</v>
      </c>
      <c r="B162" s="68">
        <v>2</v>
      </c>
      <c r="E162" s="79" t="s">
        <v>370</v>
      </c>
      <c r="F162" s="70" t="s">
        <v>371</v>
      </c>
      <c r="G162" s="72">
        <v>2</v>
      </c>
    </row>
    <row r="163" spans="1:7" ht="23.25" x14ac:dyDescent="0.5">
      <c r="A163" s="61" t="s">
        <v>56</v>
      </c>
      <c r="B163" s="68">
        <v>2</v>
      </c>
      <c r="E163" s="79" t="s">
        <v>372</v>
      </c>
      <c r="F163" s="70" t="s">
        <v>373</v>
      </c>
      <c r="G163" s="72">
        <v>2</v>
      </c>
    </row>
    <row r="164" spans="1:7" ht="23.25" x14ac:dyDescent="0.5">
      <c r="A164" s="61" t="s">
        <v>56</v>
      </c>
      <c r="B164" s="68">
        <v>2</v>
      </c>
      <c r="E164" s="79" t="s">
        <v>374</v>
      </c>
      <c r="F164" s="70" t="s">
        <v>375</v>
      </c>
      <c r="G164" s="72">
        <v>2</v>
      </c>
    </row>
    <row r="165" spans="1:7" ht="23.25" x14ac:dyDescent="0.5">
      <c r="A165" s="61" t="s">
        <v>56</v>
      </c>
      <c r="B165" s="68">
        <v>2</v>
      </c>
      <c r="E165" s="79" t="s">
        <v>376</v>
      </c>
      <c r="F165" s="70" t="s">
        <v>377</v>
      </c>
      <c r="G165" s="72">
        <v>2</v>
      </c>
    </row>
    <row r="166" spans="1:7" ht="23.25" x14ac:dyDescent="0.5">
      <c r="A166" s="61" t="s">
        <v>56</v>
      </c>
      <c r="B166" s="68">
        <v>2</v>
      </c>
      <c r="E166" s="79" t="s">
        <v>378</v>
      </c>
      <c r="F166" s="70" t="s">
        <v>379</v>
      </c>
      <c r="G166" s="72">
        <v>2</v>
      </c>
    </row>
    <row r="167" spans="1:7" ht="23.25" x14ac:dyDescent="0.5">
      <c r="A167" s="61" t="s">
        <v>56</v>
      </c>
      <c r="B167" s="68">
        <v>2</v>
      </c>
      <c r="E167" s="80" t="s">
        <v>380</v>
      </c>
      <c r="F167" s="70" t="s">
        <v>381</v>
      </c>
      <c r="G167" s="72">
        <v>2</v>
      </c>
    </row>
    <row r="168" spans="1:7" ht="23.25" x14ac:dyDescent="0.5">
      <c r="A168" s="61" t="s">
        <v>56</v>
      </c>
      <c r="B168" s="68">
        <v>2</v>
      </c>
      <c r="E168" s="81" t="s">
        <v>382</v>
      </c>
      <c r="F168" s="70" t="s">
        <v>383</v>
      </c>
      <c r="G168" s="72">
        <v>2</v>
      </c>
    </row>
    <row r="169" spans="1:7" ht="23.25" x14ac:dyDescent="0.5">
      <c r="A169" s="61" t="s">
        <v>56</v>
      </c>
      <c r="B169" s="68">
        <v>2</v>
      </c>
      <c r="E169" s="79" t="s">
        <v>384</v>
      </c>
      <c r="F169" s="70" t="s">
        <v>385</v>
      </c>
      <c r="G169" s="72">
        <v>2</v>
      </c>
    </row>
    <row r="170" spans="1:7" ht="23.25" x14ac:dyDescent="0.5">
      <c r="A170" s="61" t="s">
        <v>56</v>
      </c>
      <c r="B170" s="68">
        <v>2</v>
      </c>
      <c r="E170" s="82" t="s">
        <v>386</v>
      </c>
      <c r="F170" s="74" t="s">
        <v>387</v>
      </c>
      <c r="G170" s="75">
        <v>2</v>
      </c>
    </row>
    <row r="171" spans="1:7" ht="23.25" x14ac:dyDescent="0.5">
      <c r="A171" s="61" t="s">
        <v>56</v>
      </c>
      <c r="B171" s="68">
        <v>2</v>
      </c>
      <c r="E171" s="79" t="s">
        <v>388</v>
      </c>
      <c r="F171" s="70" t="s">
        <v>389</v>
      </c>
      <c r="G171" s="72">
        <v>1</v>
      </c>
    </row>
    <row r="172" spans="1:7" ht="23.25" x14ac:dyDescent="0.5">
      <c r="A172" s="61" t="s">
        <v>56</v>
      </c>
      <c r="B172" s="68">
        <v>2</v>
      </c>
      <c r="E172" s="79" t="s">
        <v>390</v>
      </c>
      <c r="F172" s="70" t="s">
        <v>391</v>
      </c>
      <c r="G172" s="72">
        <v>1</v>
      </c>
    </row>
    <row r="173" spans="1:7" ht="23.25" x14ac:dyDescent="0.5">
      <c r="A173" s="61" t="s">
        <v>56</v>
      </c>
      <c r="B173" s="68">
        <v>2</v>
      </c>
      <c r="E173" s="79" t="s">
        <v>392</v>
      </c>
      <c r="F173" s="70" t="s">
        <v>393</v>
      </c>
      <c r="G173" s="72">
        <v>1</v>
      </c>
    </row>
    <row r="174" spans="1:7" ht="23.25" x14ac:dyDescent="0.5">
      <c r="A174" s="61" t="s">
        <v>56</v>
      </c>
      <c r="B174" s="68">
        <v>2</v>
      </c>
      <c r="E174" s="79" t="s">
        <v>394</v>
      </c>
      <c r="F174" s="70" t="s">
        <v>395</v>
      </c>
      <c r="G174" s="72">
        <v>1</v>
      </c>
    </row>
    <row r="175" spans="1:7" ht="23.25" x14ac:dyDescent="0.5">
      <c r="A175" s="61" t="s">
        <v>56</v>
      </c>
      <c r="B175" s="68">
        <v>2</v>
      </c>
      <c r="E175" s="79" t="s">
        <v>396</v>
      </c>
      <c r="F175" s="70" t="s">
        <v>397</v>
      </c>
      <c r="G175" s="72">
        <v>1</v>
      </c>
    </row>
    <row r="176" spans="1:7" ht="23.25" x14ac:dyDescent="0.5">
      <c r="A176" s="61" t="s">
        <v>56</v>
      </c>
      <c r="B176" s="68">
        <v>2</v>
      </c>
      <c r="E176" s="79" t="s">
        <v>398</v>
      </c>
      <c r="F176" s="70" t="s">
        <v>399</v>
      </c>
      <c r="G176" s="72">
        <v>1</v>
      </c>
    </row>
    <row r="177" spans="1:7" ht="23.25" x14ac:dyDescent="0.5">
      <c r="A177" s="61" t="s">
        <v>56</v>
      </c>
      <c r="B177" s="68">
        <v>2</v>
      </c>
      <c r="E177" s="79" t="s">
        <v>400</v>
      </c>
      <c r="F177" s="70" t="s">
        <v>401</v>
      </c>
      <c r="G177" s="72">
        <v>1</v>
      </c>
    </row>
    <row r="178" spans="1:7" ht="23.25" x14ac:dyDescent="0.5">
      <c r="A178" s="61" t="s">
        <v>56</v>
      </c>
      <c r="B178" s="68">
        <v>2</v>
      </c>
      <c r="E178" s="79" t="s">
        <v>402</v>
      </c>
      <c r="F178" s="70" t="s">
        <v>403</v>
      </c>
      <c r="G178" s="72">
        <v>1</v>
      </c>
    </row>
    <row r="179" spans="1:7" ht="23.25" x14ac:dyDescent="0.5">
      <c r="A179" s="61" t="s">
        <v>56</v>
      </c>
      <c r="B179" s="68">
        <v>2</v>
      </c>
      <c r="E179" s="79" t="s">
        <v>404</v>
      </c>
      <c r="F179" s="70" t="s">
        <v>405</v>
      </c>
      <c r="G179" s="72">
        <v>1</v>
      </c>
    </row>
    <row r="180" spans="1:7" ht="23.25" x14ac:dyDescent="0.5">
      <c r="A180" s="61" t="s">
        <v>56</v>
      </c>
      <c r="B180" s="68">
        <v>2</v>
      </c>
      <c r="E180" s="79" t="s">
        <v>406</v>
      </c>
      <c r="F180" s="70" t="s">
        <v>407</v>
      </c>
      <c r="G180" s="72">
        <v>1</v>
      </c>
    </row>
    <row r="181" spans="1:7" ht="23.25" x14ac:dyDescent="0.5">
      <c r="A181" s="61" t="s">
        <v>56</v>
      </c>
      <c r="B181" s="68">
        <v>2</v>
      </c>
      <c r="E181" s="79" t="s">
        <v>408</v>
      </c>
      <c r="F181" s="70" t="s">
        <v>409</v>
      </c>
      <c r="G181" s="72">
        <v>1</v>
      </c>
    </row>
    <row r="182" spans="1:7" ht="23.25" x14ac:dyDescent="0.5">
      <c r="A182" s="61" t="s">
        <v>56</v>
      </c>
      <c r="B182" s="68">
        <v>2</v>
      </c>
      <c r="E182" s="79" t="s">
        <v>410</v>
      </c>
      <c r="F182" s="70" t="s">
        <v>411</v>
      </c>
      <c r="G182" s="72">
        <v>1</v>
      </c>
    </row>
    <row r="183" spans="1:7" ht="23.25" x14ac:dyDescent="0.5">
      <c r="A183" s="61" t="s">
        <v>56</v>
      </c>
      <c r="B183" s="68">
        <v>2</v>
      </c>
      <c r="E183" s="79" t="s">
        <v>412</v>
      </c>
      <c r="F183" s="70" t="s">
        <v>413</v>
      </c>
      <c r="G183" s="72">
        <v>1</v>
      </c>
    </row>
    <row r="184" spans="1:7" ht="23.25" x14ac:dyDescent="0.5">
      <c r="A184" s="61" t="s">
        <v>56</v>
      </c>
      <c r="B184" s="68">
        <v>2</v>
      </c>
      <c r="E184" s="79" t="s">
        <v>414</v>
      </c>
      <c r="F184" s="70" t="s">
        <v>415</v>
      </c>
      <c r="G184" s="72">
        <v>1</v>
      </c>
    </row>
    <row r="185" spans="1:7" ht="23.25" x14ac:dyDescent="0.5">
      <c r="A185" s="61" t="s">
        <v>56</v>
      </c>
      <c r="B185" s="68">
        <v>2</v>
      </c>
      <c r="E185" s="79" t="s">
        <v>416</v>
      </c>
      <c r="F185" s="70" t="s">
        <v>417</v>
      </c>
      <c r="G185" s="72">
        <v>1</v>
      </c>
    </row>
    <row r="186" spans="1:7" ht="23.25" x14ac:dyDescent="0.5">
      <c r="A186" s="61" t="s">
        <v>56</v>
      </c>
      <c r="B186" s="68">
        <v>2</v>
      </c>
      <c r="E186" s="79" t="s">
        <v>418</v>
      </c>
      <c r="F186" s="70" t="s">
        <v>419</v>
      </c>
      <c r="G186" s="72">
        <v>1</v>
      </c>
    </row>
    <row r="187" spans="1:7" ht="23.25" x14ac:dyDescent="0.5">
      <c r="A187" s="61" t="s">
        <v>56</v>
      </c>
      <c r="B187" s="68">
        <v>2</v>
      </c>
      <c r="E187" s="79" t="s">
        <v>420</v>
      </c>
      <c r="F187" s="70" t="s">
        <v>421</v>
      </c>
      <c r="G187" s="72">
        <v>1</v>
      </c>
    </row>
    <row r="188" spans="1:7" ht="23.25" x14ac:dyDescent="0.5">
      <c r="A188" s="61" t="s">
        <v>56</v>
      </c>
      <c r="B188" s="68">
        <v>2</v>
      </c>
      <c r="E188" s="79" t="s">
        <v>422</v>
      </c>
      <c r="F188" s="70" t="s">
        <v>423</v>
      </c>
      <c r="G188" s="72">
        <v>1</v>
      </c>
    </row>
    <row r="189" spans="1:7" ht="23.25" x14ac:dyDescent="0.5">
      <c r="A189" s="61" t="s">
        <v>56</v>
      </c>
      <c r="B189" s="68">
        <v>2</v>
      </c>
      <c r="E189" s="79" t="s">
        <v>424</v>
      </c>
      <c r="F189" s="70" t="s">
        <v>425</v>
      </c>
      <c r="G189" s="72">
        <v>1</v>
      </c>
    </row>
    <row r="190" spans="1:7" ht="23.25" x14ac:dyDescent="0.5">
      <c r="A190" s="61" t="s">
        <v>56</v>
      </c>
      <c r="B190" s="68">
        <v>2</v>
      </c>
      <c r="E190" s="79" t="s">
        <v>426</v>
      </c>
      <c r="F190" s="70" t="s">
        <v>427</v>
      </c>
      <c r="G190" s="72">
        <v>1</v>
      </c>
    </row>
    <row r="191" spans="1:7" ht="23.25" x14ac:dyDescent="0.5">
      <c r="A191" s="61" t="s">
        <v>56</v>
      </c>
      <c r="B191" s="68">
        <v>2</v>
      </c>
      <c r="E191" s="79" t="s">
        <v>428</v>
      </c>
      <c r="F191" s="70" t="s">
        <v>429</v>
      </c>
      <c r="G191" s="72">
        <v>1</v>
      </c>
    </row>
    <row r="192" spans="1:7" ht="23.25" x14ac:dyDescent="0.5">
      <c r="A192" s="61" t="s">
        <v>56</v>
      </c>
      <c r="B192" s="68">
        <v>2</v>
      </c>
      <c r="E192" s="79" t="s">
        <v>430</v>
      </c>
      <c r="F192" s="70" t="s">
        <v>431</v>
      </c>
      <c r="G192" s="72">
        <v>1</v>
      </c>
    </row>
    <row r="193" spans="1:7" ht="23.25" x14ac:dyDescent="0.5">
      <c r="A193" s="61" t="s">
        <v>56</v>
      </c>
      <c r="B193" s="68">
        <v>2</v>
      </c>
      <c r="E193" s="79" t="s">
        <v>432</v>
      </c>
      <c r="F193" s="70" t="s">
        <v>433</v>
      </c>
      <c r="G193" s="72">
        <v>1</v>
      </c>
    </row>
    <row r="194" spans="1:7" ht="23.25" x14ac:dyDescent="0.5">
      <c r="A194" s="61" t="s">
        <v>56</v>
      </c>
      <c r="B194" s="68">
        <v>2</v>
      </c>
      <c r="E194" s="79" t="s">
        <v>434</v>
      </c>
      <c r="F194" s="70" t="s">
        <v>435</v>
      </c>
      <c r="G194" s="72">
        <v>1</v>
      </c>
    </row>
    <row r="195" spans="1:7" ht="23.25" x14ac:dyDescent="0.5">
      <c r="A195" s="61" t="s">
        <v>56</v>
      </c>
      <c r="B195" s="68">
        <v>2</v>
      </c>
      <c r="E195" s="79" t="s">
        <v>436</v>
      </c>
      <c r="F195" s="70" t="s">
        <v>437</v>
      </c>
      <c r="G195" s="72">
        <v>1</v>
      </c>
    </row>
    <row r="196" spans="1:7" ht="23.25" x14ac:dyDescent="0.5">
      <c r="A196" s="61" t="s">
        <v>56</v>
      </c>
      <c r="B196" s="68">
        <v>2</v>
      </c>
      <c r="E196" s="79" t="s">
        <v>438</v>
      </c>
      <c r="F196" s="70" t="s">
        <v>439</v>
      </c>
      <c r="G196" s="72">
        <v>1</v>
      </c>
    </row>
    <row r="197" spans="1:7" ht="23.25" x14ac:dyDescent="0.5">
      <c r="A197" s="61" t="s">
        <v>56</v>
      </c>
      <c r="B197" s="68">
        <v>2</v>
      </c>
      <c r="E197" s="80" t="s">
        <v>440</v>
      </c>
      <c r="F197" s="70" t="s">
        <v>441</v>
      </c>
      <c r="G197" s="72">
        <v>1</v>
      </c>
    </row>
    <row r="198" spans="1:7" ht="23.25" x14ac:dyDescent="0.5">
      <c r="A198" s="61" t="s">
        <v>56</v>
      </c>
      <c r="B198" s="68">
        <v>2</v>
      </c>
      <c r="E198" s="79" t="s">
        <v>442</v>
      </c>
      <c r="F198" s="70" t="s">
        <v>443</v>
      </c>
      <c r="G198" s="72">
        <v>1</v>
      </c>
    </row>
    <row r="199" spans="1:7" ht="23.25" x14ac:dyDescent="0.5">
      <c r="A199" s="61" t="s">
        <v>56</v>
      </c>
      <c r="B199" s="68">
        <v>2</v>
      </c>
      <c r="E199" s="79" t="s">
        <v>444</v>
      </c>
      <c r="F199" s="70" t="s">
        <v>445</v>
      </c>
      <c r="G199" s="72">
        <v>2</v>
      </c>
    </row>
    <row r="200" spans="1:7" ht="23.25" x14ac:dyDescent="0.5">
      <c r="A200" s="61" t="s">
        <v>56</v>
      </c>
      <c r="B200" s="68">
        <v>2</v>
      </c>
      <c r="E200" s="79" t="s">
        <v>446</v>
      </c>
      <c r="F200" s="70" t="s">
        <v>447</v>
      </c>
      <c r="G200" s="72">
        <v>2</v>
      </c>
    </row>
    <row r="201" spans="1:7" ht="23.25" x14ac:dyDescent="0.5">
      <c r="A201" s="61" t="s">
        <v>56</v>
      </c>
      <c r="B201" s="68">
        <v>2</v>
      </c>
      <c r="E201" s="79" t="s">
        <v>448</v>
      </c>
      <c r="F201" s="70" t="s">
        <v>449</v>
      </c>
      <c r="G201" s="72">
        <v>2</v>
      </c>
    </row>
    <row r="202" spans="1:7" ht="23.25" x14ac:dyDescent="0.5">
      <c r="A202" s="61" t="s">
        <v>56</v>
      </c>
      <c r="B202" s="68">
        <v>2</v>
      </c>
      <c r="E202" s="79" t="s">
        <v>450</v>
      </c>
      <c r="F202" s="70" t="s">
        <v>451</v>
      </c>
      <c r="G202" s="72">
        <v>2</v>
      </c>
    </row>
    <row r="203" spans="1:7" ht="23.25" x14ac:dyDescent="0.5">
      <c r="A203" s="61" t="s">
        <v>56</v>
      </c>
      <c r="B203" s="68">
        <v>2</v>
      </c>
      <c r="E203" s="79" t="s">
        <v>452</v>
      </c>
      <c r="F203" s="70" t="s">
        <v>453</v>
      </c>
      <c r="G203" s="72">
        <v>2</v>
      </c>
    </row>
    <row r="204" spans="1:7" ht="23.25" x14ac:dyDescent="0.5">
      <c r="A204" s="61" t="s">
        <v>56</v>
      </c>
      <c r="B204" s="68">
        <v>2</v>
      </c>
      <c r="E204" s="79" t="s">
        <v>454</v>
      </c>
      <c r="F204" s="70" t="s">
        <v>455</v>
      </c>
      <c r="G204" s="72">
        <v>2</v>
      </c>
    </row>
    <row r="205" spans="1:7" ht="23.25" x14ac:dyDescent="0.5">
      <c r="A205" s="61" t="s">
        <v>56</v>
      </c>
      <c r="B205" s="68">
        <v>2</v>
      </c>
      <c r="E205" s="79" t="s">
        <v>456</v>
      </c>
      <c r="F205" s="70" t="s">
        <v>457</v>
      </c>
      <c r="G205" s="72">
        <v>2</v>
      </c>
    </row>
    <row r="206" spans="1:7" ht="23.25" x14ac:dyDescent="0.5">
      <c r="A206" s="61" t="s">
        <v>56</v>
      </c>
      <c r="B206" s="68">
        <v>2</v>
      </c>
      <c r="E206" s="79" t="s">
        <v>458</v>
      </c>
      <c r="F206" s="70" t="s">
        <v>459</v>
      </c>
      <c r="G206" s="72">
        <v>2</v>
      </c>
    </row>
    <row r="207" spans="1:7" ht="23.25" x14ac:dyDescent="0.5">
      <c r="A207" s="61" t="s">
        <v>56</v>
      </c>
      <c r="B207" s="68">
        <v>2</v>
      </c>
      <c r="E207" s="79" t="s">
        <v>460</v>
      </c>
      <c r="F207" s="70" t="s">
        <v>461</v>
      </c>
      <c r="G207" s="72">
        <v>2</v>
      </c>
    </row>
    <row r="208" spans="1:7" ht="23.25" x14ac:dyDescent="0.5">
      <c r="A208" s="61" t="s">
        <v>56</v>
      </c>
      <c r="B208" s="68">
        <v>2</v>
      </c>
      <c r="E208" s="79" t="s">
        <v>462</v>
      </c>
      <c r="F208" s="70" t="s">
        <v>463</v>
      </c>
      <c r="G208" s="72">
        <v>2</v>
      </c>
    </row>
    <row r="209" spans="1:7" ht="23.25" x14ac:dyDescent="0.5">
      <c r="A209" s="61" t="s">
        <v>56</v>
      </c>
      <c r="B209" s="68">
        <v>2</v>
      </c>
      <c r="E209" s="79" t="s">
        <v>464</v>
      </c>
      <c r="F209" s="70" t="s">
        <v>465</v>
      </c>
      <c r="G209" s="72">
        <v>2</v>
      </c>
    </row>
    <row r="210" spans="1:7" ht="23.25" x14ac:dyDescent="0.5">
      <c r="A210" s="61" t="s">
        <v>56</v>
      </c>
      <c r="B210" s="68">
        <v>2</v>
      </c>
      <c r="E210" s="79" t="s">
        <v>466</v>
      </c>
      <c r="F210" s="70" t="s">
        <v>467</v>
      </c>
      <c r="G210" s="72">
        <v>2</v>
      </c>
    </row>
    <row r="211" spans="1:7" ht="23.25" x14ac:dyDescent="0.5">
      <c r="A211" s="61" t="s">
        <v>56</v>
      </c>
      <c r="B211" s="68">
        <v>2</v>
      </c>
      <c r="E211" s="79" t="s">
        <v>468</v>
      </c>
      <c r="F211" s="70" t="s">
        <v>469</v>
      </c>
      <c r="G211" s="72">
        <v>2</v>
      </c>
    </row>
    <row r="212" spans="1:7" ht="23.25" x14ac:dyDescent="0.5">
      <c r="A212" s="61" t="s">
        <v>56</v>
      </c>
      <c r="B212" s="68">
        <v>2</v>
      </c>
      <c r="E212" s="83" t="s">
        <v>470</v>
      </c>
      <c r="F212" s="70" t="s">
        <v>471</v>
      </c>
      <c r="G212" s="72">
        <v>2</v>
      </c>
    </row>
    <row r="213" spans="1:7" ht="23.25" x14ac:dyDescent="0.5">
      <c r="A213" s="61" t="s">
        <v>56</v>
      </c>
      <c r="B213" s="68">
        <v>2</v>
      </c>
      <c r="E213" s="83" t="s">
        <v>472</v>
      </c>
      <c r="F213" s="70" t="s">
        <v>473</v>
      </c>
      <c r="G213" s="72">
        <v>2</v>
      </c>
    </row>
    <row r="214" spans="1:7" ht="23.25" x14ac:dyDescent="0.5">
      <c r="A214" s="61" t="s">
        <v>56</v>
      </c>
      <c r="B214" s="68">
        <v>2</v>
      </c>
      <c r="E214" s="83" t="s">
        <v>474</v>
      </c>
      <c r="F214" s="70" t="s">
        <v>475</v>
      </c>
      <c r="G214" s="72">
        <v>2</v>
      </c>
    </row>
    <row r="215" spans="1:7" ht="23.25" x14ac:dyDescent="0.5">
      <c r="A215" s="61" t="s">
        <v>56</v>
      </c>
      <c r="B215" s="68">
        <v>2</v>
      </c>
      <c r="E215" s="84" t="s">
        <v>476</v>
      </c>
      <c r="F215" s="74" t="s">
        <v>477</v>
      </c>
      <c r="G215" s="75">
        <v>2</v>
      </c>
    </row>
    <row r="216" spans="1:7" ht="23.25" x14ac:dyDescent="0.5">
      <c r="A216" s="61" t="s">
        <v>56</v>
      </c>
      <c r="B216" s="68">
        <v>2</v>
      </c>
      <c r="E216" s="79" t="s">
        <v>478</v>
      </c>
      <c r="F216" s="70" t="s">
        <v>479</v>
      </c>
      <c r="G216" s="72">
        <v>1</v>
      </c>
    </row>
    <row r="217" spans="1:7" ht="23.25" x14ac:dyDescent="0.5">
      <c r="A217" s="61" t="s">
        <v>56</v>
      </c>
      <c r="B217" s="68">
        <v>2</v>
      </c>
      <c r="E217" s="79" t="s">
        <v>480</v>
      </c>
      <c r="F217" s="70" t="s">
        <v>481</v>
      </c>
      <c r="G217" s="72">
        <v>1</v>
      </c>
    </row>
    <row r="218" spans="1:7" ht="23.25" x14ac:dyDescent="0.5">
      <c r="A218" s="61" t="s">
        <v>56</v>
      </c>
      <c r="B218" s="68">
        <v>2</v>
      </c>
      <c r="E218" s="79" t="s">
        <v>482</v>
      </c>
      <c r="F218" s="70" t="s">
        <v>483</v>
      </c>
      <c r="G218" s="72">
        <v>1</v>
      </c>
    </row>
    <row r="219" spans="1:7" ht="23.25" x14ac:dyDescent="0.5">
      <c r="A219" s="61" t="s">
        <v>56</v>
      </c>
      <c r="B219" s="68">
        <v>2</v>
      </c>
      <c r="E219" s="79" t="s">
        <v>484</v>
      </c>
      <c r="F219" s="70" t="s">
        <v>485</v>
      </c>
      <c r="G219" s="72">
        <v>1</v>
      </c>
    </row>
    <row r="220" spans="1:7" ht="23.25" x14ac:dyDescent="0.5">
      <c r="A220" s="61" t="s">
        <v>56</v>
      </c>
      <c r="B220" s="68">
        <v>2</v>
      </c>
      <c r="E220" s="79" t="s">
        <v>486</v>
      </c>
      <c r="F220" s="70" t="s">
        <v>487</v>
      </c>
      <c r="G220" s="72">
        <v>1</v>
      </c>
    </row>
    <row r="221" spans="1:7" ht="23.25" x14ac:dyDescent="0.5">
      <c r="A221" s="61" t="s">
        <v>56</v>
      </c>
      <c r="B221" s="68">
        <v>2</v>
      </c>
      <c r="E221" s="79" t="s">
        <v>488</v>
      </c>
      <c r="F221" s="70" t="s">
        <v>489</v>
      </c>
      <c r="G221" s="72">
        <v>1</v>
      </c>
    </row>
    <row r="222" spans="1:7" ht="23.25" x14ac:dyDescent="0.5">
      <c r="A222" s="61" t="s">
        <v>56</v>
      </c>
      <c r="B222" s="68">
        <v>2</v>
      </c>
      <c r="E222" s="79" t="s">
        <v>490</v>
      </c>
      <c r="F222" s="70" t="s">
        <v>491</v>
      </c>
      <c r="G222" s="72">
        <v>1</v>
      </c>
    </row>
    <row r="223" spans="1:7" ht="23.25" x14ac:dyDescent="0.5">
      <c r="A223" s="61" t="s">
        <v>56</v>
      </c>
      <c r="B223" s="68">
        <v>2</v>
      </c>
      <c r="E223" s="79" t="s">
        <v>492</v>
      </c>
      <c r="F223" s="70" t="s">
        <v>493</v>
      </c>
      <c r="G223" s="72">
        <v>1</v>
      </c>
    </row>
    <row r="224" spans="1:7" ht="23.25" x14ac:dyDescent="0.5">
      <c r="A224" s="61" t="s">
        <v>56</v>
      </c>
      <c r="B224" s="68">
        <v>2</v>
      </c>
      <c r="E224" s="79" t="s">
        <v>494</v>
      </c>
      <c r="F224" s="70" t="s">
        <v>495</v>
      </c>
      <c r="G224" s="72">
        <v>1</v>
      </c>
    </row>
    <row r="225" spans="1:7" ht="23.25" x14ac:dyDescent="0.5">
      <c r="A225" s="61" t="s">
        <v>56</v>
      </c>
      <c r="B225" s="68">
        <v>2</v>
      </c>
      <c r="E225" s="79" t="s">
        <v>496</v>
      </c>
      <c r="F225" s="70" t="s">
        <v>497</v>
      </c>
      <c r="G225" s="72">
        <v>1</v>
      </c>
    </row>
    <row r="226" spans="1:7" ht="23.25" x14ac:dyDescent="0.5">
      <c r="A226" s="61" t="s">
        <v>56</v>
      </c>
      <c r="B226" s="68">
        <v>2</v>
      </c>
      <c r="E226" s="79" t="s">
        <v>498</v>
      </c>
      <c r="F226" s="70" t="s">
        <v>499</v>
      </c>
      <c r="G226" s="72">
        <v>1</v>
      </c>
    </row>
    <row r="227" spans="1:7" ht="23.25" x14ac:dyDescent="0.5">
      <c r="A227" s="61" t="s">
        <v>56</v>
      </c>
      <c r="B227" s="68">
        <v>2</v>
      </c>
      <c r="E227" s="79" t="s">
        <v>500</v>
      </c>
      <c r="F227" s="70" t="s">
        <v>501</v>
      </c>
      <c r="G227" s="72">
        <v>1</v>
      </c>
    </row>
    <row r="228" spans="1:7" ht="23.25" x14ac:dyDescent="0.5">
      <c r="A228" s="61" t="s">
        <v>56</v>
      </c>
      <c r="B228" s="68">
        <v>2</v>
      </c>
      <c r="E228" s="79" t="s">
        <v>502</v>
      </c>
      <c r="F228" s="70" t="s">
        <v>503</v>
      </c>
      <c r="G228" s="72">
        <v>1</v>
      </c>
    </row>
    <row r="229" spans="1:7" ht="23.25" x14ac:dyDescent="0.5">
      <c r="A229" s="61" t="s">
        <v>56</v>
      </c>
      <c r="B229" s="68">
        <v>2</v>
      </c>
      <c r="E229" s="79" t="s">
        <v>504</v>
      </c>
      <c r="F229" s="70" t="s">
        <v>505</v>
      </c>
      <c r="G229" s="72">
        <v>1</v>
      </c>
    </row>
    <row r="230" spans="1:7" ht="23.25" x14ac:dyDescent="0.5">
      <c r="A230" s="61" t="s">
        <v>56</v>
      </c>
      <c r="B230" s="68">
        <v>2</v>
      </c>
      <c r="E230" s="79" t="s">
        <v>506</v>
      </c>
      <c r="F230" s="70" t="s">
        <v>507</v>
      </c>
      <c r="G230" s="72">
        <v>1</v>
      </c>
    </row>
    <row r="231" spans="1:7" ht="23.25" x14ac:dyDescent="0.5">
      <c r="A231" s="61" t="s">
        <v>56</v>
      </c>
      <c r="B231" s="68">
        <v>2</v>
      </c>
      <c r="E231" s="79" t="s">
        <v>508</v>
      </c>
      <c r="F231" s="70" t="s">
        <v>509</v>
      </c>
      <c r="G231" s="72">
        <v>1</v>
      </c>
    </row>
    <row r="232" spans="1:7" ht="23.25" x14ac:dyDescent="0.5">
      <c r="A232" s="61" t="s">
        <v>56</v>
      </c>
      <c r="B232" s="68">
        <v>2</v>
      </c>
      <c r="E232" s="79" t="s">
        <v>510</v>
      </c>
      <c r="F232" s="70" t="s">
        <v>511</v>
      </c>
      <c r="G232" s="72">
        <v>1</v>
      </c>
    </row>
    <row r="233" spans="1:7" ht="23.25" x14ac:dyDescent="0.5">
      <c r="A233" s="61" t="s">
        <v>56</v>
      </c>
      <c r="B233" s="68">
        <v>2</v>
      </c>
      <c r="E233" s="79" t="s">
        <v>512</v>
      </c>
      <c r="F233" s="70" t="s">
        <v>513</v>
      </c>
      <c r="G233" s="72">
        <v>1</v>
      </c>
    </row>
    <row r="234" spans="1:7" ht="23.25" x14ac:dyDescent="0.5">
      <c r="A234" s="61" t="s">
        <v>56</v>
      </c>
      <c r="B234" s="68">
        <v>2</v>
      </c>
      <c r="E234" s="79" t="s">
        <v>514</v>
      </c>
      <c r="F234" s="70" t="s">
        <v>515</v>
      </c>
      <c r="G234" s="72">
        <v>1</v>
      </c>
    </row>
    <row r="235" spans="1:7" ht="23.25" x14ac:dyDescent="0.5">
      <c r="A235" s="61" t="s">
        <v>56</v>
      </c>
      <c r="B235" s="68">
        <v>2</v>
      </c>
      <c r="E235" s="79" t="s">
        <v>516</v>
      </c>
      <c r="F235" s="70" t="s">
        <v>517</v>
      </c>
      <c r="G235" s="72">
        <v>1</v>
      </c>
    </row>
    <row r="236" spans="1:7" ht="23.25" x14ac:dyDescent="0.5">
      <c r="A236" s="61" t="s">
        <v>56</v>
      </c>
      <c r="B236" s="68">
        <v>2</v>
      </c>
      <c r="E236" s="79" t="s">
        <v>518</v>
      </c>
      <c r="F236" s="70" t="s">
        <v>519</v>
      </c>
      <c r="G236" s="72">
        <v>1</v>
      </c>
    </row>
    <row r="237" spans="1:7" ht="23.25" x14ac:dyDescent="0.5">
      <c r="A237" s="61" t="s">
        <v>56</v>
      </c>
      <c r="B237" s="68">
        <v>2</v>
      </c>
      <c r="E237" s="79" t="s">
        <v>520</v>
      </c>
      <c r="F237" s="70" t="s">
        <v>521</v>
      </c>
      <c r="G237" s="72">
        <v>1</v>
      </c>
    </row>
    <row r="238" spans="1:7" ht="23.25" x14ac:dyDescent="0.5">
      <c r="A238" s="61" t="s">
        <v>56</v>
      </c>
      <c r="B238" s="68">
        <v>2</v>
      </c>
      <c r="E238" s="79" t="s">
        <v>522</v>
      </c>
      <c r="F238" s="70" t="s">
        <v>523</v>
      </c>
      <c r="G238" s="72">
        <v>1</v>
      </c>
    </row>
    <row r="239" spans="1:7" ht="23.25" x14ac:dyDescent="0.5">
      <c r="A239" s="61" t="s">
        <v>56</v>
      </c>
      <c r="B239" s="68">
        <v>2</v>
      </c>
      <c r="E239" s="79" t="s">
        <v>524</v>
      </c>
      <c r="F239" s="70" t="s">
        <v>525</v>
      </c>
      <c r="G239" s="72">
        <v>1</v>
      </c>
    </row>
    <row r="240" spans="1:7" ht="23.25" x14ac:dyDescent="0.5">
      <c r="A240" s="61" t="s">
        <v>56</v>
      </c>
      <c r="B240" s="68">
        <v>2</v>
      </c>
      <c r="E240" s="79" t="s">
        <v>526</v>
      </c>
      <c r="F240" s="70" t="s">
        <v>527</v>
      </c>
      <c r="G240" s="72">
        <v>1</v>
      </c>
    </row>
    <row r="241" spans="1:7" ht="23.25" x14ac:dyDescent="0.5">
      <c r="A241" s="61" t="s">
        <v>56</v>
      </c>
      <c r="B241" s="68">
        <v>2</v>
      </c>
      <c r="E241" s="79" t="s">
        <v>528</v>
      </c>
      <c r="F241" s="70" t="s">
        <v>529</v>
      </c>
      <c r="G241" s="72">
        <v>1</v>
      </c>
    </row>
    <row r="242" spans="1:7" ht="23.25" x14ac:dyDescent="0.5">
      <c r="A242" s="61" t="s">
        <v>56</v>
      </c>
      <c r="B242" s="68">
        <v>2</v>
      </c>
      <c r="E242" s="79" t="s">
        <v>530</v>
      </c>
      <c r="F242" s="70" t="s">
        <v>531</v>
      </c>
      <c r="G242" s="72">
        <v>1</v>
      </c>
    </row>
    <row r="243" spans="1:7" ht="23.25" x14ac:dyDescent="0.5">
      <c r="A243" s="61" t="s">
        <v>56</v>
      </c>
      <c r="B243" s="68">
        <v>2</v>
      </c>
      <c r="E243" s="83" t="s">
        <v>532</v>
      </c>
      <c r="F243" s="70" t="s">
        <v>533</v>
      </c>
      <c r="G243" s="72">
        <v>1</v>
      </c>
    </row>
    <row r="244" spans="1:7" ht="23.25" x14ac:dyDescent="0.5">
      <c r="A244" s="61" t="s">
        <v>56</v>
      </c>
      <c r="B244" s="68">
        <v>2</v>
      </c>
      <c r="E244" s="79" t="s">
        <v>534</v>
      </c>
      <c r="F244" s="70" t="s">
        <v>535</v>
      </c>
      <c r="G244" s="72">
        <v>1</v>
      </c>
    </row>
    <row r="245" spans="1:7" ht="23.25" x14ac:dyDescent="0.5">
      <c r="A245" s="61" t="s">
        <v>56</v>
      </c>
      <c r="B245" s="68">
        <v>2</v>
      </c>
      <c r="E245" s="79" t="s">
        <v>536</v>
      </c>
      <c r="F245" s="70" t="s">
        <v>537</v>
      </c>
      <c r="G245" s="72">
        <v>2</v>
      </c>
    </row>
    <row r="246" spans="1:7" ht="23.25" x14ac:dyDescent="0.5">
      <c r="A246" s="61" t="s">
        <v>56</v>
      </c>
      <c r="B246" s="68">
        <v>2</v>
      </c>
      <c r="E246" s="79" t="s">
        <v>538</v>
      </c>
      <c r="F246" s="70" t="s">
        <v>539</v>
      </c>
      <c r="G246" s="72">
        <v>2</v>
      </c>
    </row>
    <row r="247" spans="1:7" ht="23.25" x14ac:dyDescent="0.5">
      <c r="A247" s="61" t="s">
        <v>56</v>
      </c>
      <c r="B247" s="68">
        <v>2</v>
      </c>
      <c r="E247" s="79" t="s">
        <v>540</v>
      </c>
      <c r="F247" s="70" t="s">
        <v>541</v>
      </c>
      <c r="G247" s="72">
        <v>2</v>
      </c>
    </row>
    <row r="248" spans="1:7" ht="23.25" x14ac:dyDescent="0.5">
      <c r="A248" s="61" t="s">
        <v>56</v>
      </c>
      <c r="B248" s="68">
        <v>2</v>
      </c>
      <c r="E248" s="79" t="s">
        <v>542</v>
      </c>
      <c r="F248" s="70" t="s">
        <v>543</v>
      </c>
      <c r="G248" s="72">
        <v>2</v>
      </c>
    </row>
    <row r="249" spans="1:7" ht="23.25" x14ac:dyDescent="0.5">
      <c r="A249" s="61" t="s">
        <v>56</v>
      </c>
      <c r="B249" s="68">
        <v>2</v>
      </c>
      <c r="E249" s="79" t="s">
        <v>544</v>
      </c>
      <c r="F249" s="70" t="s">
        <v>545</v>
      </c>
      <c r="G249" s="72">
        <v>2</v>
      </c>
    </row>
    <row r="250" spans="1:7" ht="23.25" x14ac:dyDescent="0.5">
      <c r="A250" s="61" t="s">
        <v>56</v>
      </c>
      <c r="B250" s="68">
        <v>2</v>
      </c>
      <c r="E250" s="79" t="s">
        <v>546</v>
      </c>
      <c r="F250" s="70" t="s">
        <v>547</v>
      </c>
      <c r="G250" s="72">
        <v>2</v>
      </c>
    </row>
    <row r="251" spans="1:7" ht="23.25" x14ac:dyDescent="0.5">
      <c r="A251" s="61" t="s">
        <v>56</v>
      </c>
      <c r="B251" s="68">
        <v>2</v>
      </c>
      <c r="E251" s="79" t="s">
        <v>548</v>
      </c>
      <c r="F251" s="70" t="s">
        <v>549</v>
      </c>
      <c r="G251" s="72">
        <v>2</v>
      </c>
    </row>
    <row r="252" spans="1:7" ht="23.25" x14ac:dyDescent="0.5">
      <c r="A252" s="61" t="s">
        <v>56</v>
      </c>
      <c r="B252" s="68">
        <v>2</v>
      </c>
      <c r="E252" s="79" t="s">
        <v>550</v>
      </c>
      <c r="F252" s="70" t="s">
        <v>551</v>
      </c>
      <c r="G252" s="72">
        <v>2</v>
      </c>
    </row>
    <row r="253" spans="1:7" ht="23.25" x14ac:dyDescent="0.5">
      <c r="A253" s="61" t="s">
        <v>56</v>
      </c>
      <c r="B253" s="68">
        <v>2</v>
      </c>
      <c r="E253" s="79" t="s">
        <v>552</v>
      </c>
      <c r="F253" s="70" t="s">
        <v>553</v>
      </c>
      <c r="G253" s="72">
        <v>2</v>
      </c>
    </row>
    <row r="254" spans="1:7" ht="23.25" x14ac:dyDescent="0.5">
      <c r="A254" s="61" t="s">
        <v>56</v>
      </c>
      <c r="B254" s="68">
        <v>2</v>
      </c>
      <c r="E254" s="79" t="s">
        <v>554</v>
      </c>
      <c r="F254" s="70" t="s">
        <v>555</v>
      </c>
      <c r="G254" s="72">
        <v>2</v>
      </c>
    </row>
    <row r="255" spans="1:7" ht="23.25" x14ac:dyDescent="0.5">
      <c r="A255" s="61" t="s">
        <v>56</v>
      </c>
      <c r="B255" s="68">
        <v>2</v>
      </c>
      <c r="E255" s="79" t="s">
        <v>556</v>
      </c>
      <c r="F255" s="70" t="s">
        <v>557</v>
      </c>
      <c r="G255" s="72">
        <v>2</v>
      </c>
    </row>
    <row r="256" spans="1:7" ht="23.25" x14ac:dyDescent="0.5">
      <c r="A256" s="61" t="s">
        <v>56</v>
      </c>
      <c r="B256" s="68">
        <v>2</v>
      </c>
      <c r="E256" s="79" t="s">
        <v>558</v>
      </c>
      <c r="F256" s="70" t="s">
        <v>559</v>
      </c>
      <c r="G256" s="72">
        <v>2</v>
      </c>
    </row>
    <row r="257" spans="1:7" ht="23.25" x14ac:dyDescent="0.5">
      <c r="A257" s="61" t="s">
        <v>56</v>
      </c>
      <c r="B257" s="68">
        <v>2</v>
      </c>
      <c r="E257" s="82" t="s">
        <v>560</v>
      </c>
      <c r="F257" s="74" t="s">
        <v>561</v>
      </c>
      <c r="G257" s="75">
        <v>2</v>
      </c>
    </row>
    <row r="258" spans="1:7" ht="23.25" x14ac:dyDescent="0.5">
      <c r="A258" s="61" t="s">
        <v>56</v>
      </c>
      <c r="B258" s="68">
        <v>2</v>
      </c>
      <c r="E258" s="79" t="s">
        <v>562</v>
      </c>
      <c r="F258" s="70" t="s">
        <v>563</v>
      </c>
      <c r="G258" s="72">
        <v>1</v>
      </c>
    </row>
    <row r="259" spans="1:7" ht="23.25" x14ac:dyDescent="0.5">
      <c r="A259" s="61" t="s">
        <v>56</v>
      </c>
      <c r="B259" s="68">
        <v>2</v>
      </c>
      <c r="E259" s="79" t="s">
        <v>564</v>
      </c>
      <c r="F259" s="70" t="s">
        <v>565</v>
      </c>
      <c r="G259" s="72">
        <v>1</v>
      </c>
    </row>
    <row r="260" spans="1:7" ht="23.25" x14ac:dyDescent="0.5">
      <c r="A260" s="61" t="s">
        <v>56</v>
      </c>
      <c r="B260" s="68">
        <v>2</v>
      </c>
      <c r="E260" s="79" t="s">
        <v>566</v>
      </c>
      <c r="F260" s="70" t="s">
        <v>567</v>
      </c>
      <c r="G260" s="72">
        <v>1</v>
      </c>
    </row>
    <row r="261" spans="1:7" ht="23.25" x14ac:dyDescent="0.5">
      <c r="A261" s="61" t="s">
        <v>56</v>
      </c>
      <c r="B261" s="68">
        <v>2</v>
      </c>
      <c r="E261" s="79" t="s">
        <v>568</v>
      </c>
      <c r="F261" s="70" t="s">
        <v>569</v>
      </c>
      <c r="G261" s="72">
        <v>1</v>
      </c>
    </row>
    <row r="262" spans="1:7" ht="23.25" x14ac:dyDescent="0.5">
      <c r="A262" s="61" t="s">
        <v>56</v>
      </c>
      <c r="B262" s="68">
        <v>2</v>
      </c>
      <c r="E262" s="79" t="s">
        <v>570</v>
      </c>
      <c r="F262" s="70" t="s">
        <v>571</v>
      </c>
      <c r="G262" s="72">
        <v>1</v>
      </c>
    </row>
    <row r="263" spans="1:7" ht="23.25" x14ac:dyDescent="0.5">
      <c r="A263" s="61" t="s">
        <v>56</v>
      </c>
      <c r="B263" s="68">
        <v>2</v>
      </c>
      <c r="E263" s="79" t="s">
        <v>572</v>
      </c>
      <c r="F263" s="70" t="s">
        <v>573</v>
      </c>
      <c r="G263" s="72">
        <v>1</v>
      </c>
    </row>
    <row r="264" spans="1:7" ht="23.25" x14ac:dyDescent="0.5">
      <c r="A264" s="61" t="s">
        <v>56</v>
      </c>
      <c r="B264" s="68">
        <v>2</v>
      </c>
      <c r="E264" s="79" t="s">
        <v>574</v>
      </c>
      <c r="F264" s="70" t="s">
        <v>575</v>
      </c>
      <c r="G264" s="72">
        <v>1</v>
      </c>
    </row>
    <row r="265" spans="1:7" ht="23.25" x14ac:dyDescent="0.5">
      <c r="A265" s="61" t="s">
        <v>56</v>
      </c>
      <c r="B265" s="68">
        <v>2</v>
      </c>
      <c r="E265" s="79" t="s">
        <v>576</v>
      </c>
      <c r="F265" s="70" t="s">
        <v>577</v>
      </c>
      <c r="G265" s="72">
        <v>1</v>
      </c>
    </row>
    <row r="266" spans="1:7" ht="23.25" x14ac:dyDescent="0.5">
      <c r="A266" s="61" t="s">
        <v>56</v>
      </c>
      <c r="B266" s="68">
        <v>2</v>
      </c>
      <c r="E266" s="79" t="s">
        <v>578</v>
      </c>
      <c r="F266" s="70" t="s">
        <v>579</v>
      </c>
      <c r="G266" s="72">
        <v>1</v>
      </c>
    </row>
    <row r="267" spans="1:7" ht="23.25" x14ac:dyDescent="0.5">
      <c r="A267" s="61" t="s">
        <v>56</v>
      </c>
      <c r="B267" s="68">
        <v>2</v>
      </c>
      <c r="E267" s="79" t="s">
        <v>580</v>
      </c>
      <c r="F267" s="70" t="s">
        <v>581</v>
      </c>
      <c r="G267" s="72">
        <v>1</v>
      </c>
    </row>
    <row r="268" spans="1:7" ht="23.25" x14ac:dyDescent="0.5">
      <c r="A268" s="61" t="s">
        <v>56</v>
      </c>
      <c r="B268" s="68">
        <v>2</v>
      </c>
      <c r="E268" s="79" t="s">
        <v>582</v>
      </c>
      <c r="F268" s="70" t="s">
        <v>583</v>
      </c>
      <c r="G268" s="72">
        <v>1</v>
      </c>
    </row>
    <row r="269" spans="1:7" ht="23.25" x14ac:dyDescent="0.5">
      <c r="A269" s="61" t="s">
        <v>56</v>
      </c>
      <c r="B269" s="68">
        <v>2</v>
      </c>
      <c r="E269" s="79" t="s">
        <v>584</v>
      </c>
      <c r="F269" s="70" t="s">
        <v>585</v>
      </c>
      <c r="G269" s="72">
        <v>1</v>
      </c>
    </row>
    <row r="270" spans="1:7" ht="23.25" x14ac:dyDescent="0.5">
      <c r="A270" s="61" t="s">
        <v>56</v>
      </c>
      <c r="B270" s="68">
        <v>2</v>
      </c>
      <c r="E270" s="79" t="s">
        <v>586</v>
      </c>
      <c r="F270" s="70" t="s">
        <v>587</v>
      </c>
      <c r="G270" s="72">
        <v>1</v>
      </c>
    </row>
    <row r="271" spans="1:7" ht="23.25" x14ac:dyDescent="0.5">
      <c r="A271" s="61" t="s">
        <v>56</v>
      </c>
      <c r="B271" s="68">
        <v>2</v>
      </c>
      <c r="E271" s="79" t="s">
        <v>588</v>
      </c>
      <c r="F271" s="70" t="s">
        <v>589</v>
      </c>
      <c r="G271" s="72">
        <v>1</v>
      </c>
    </row>
    <row r="272" spans="1:7" ht="23.25" x14ac:dyDescent="0.5">
      <c r="A272" s="61" t="s">
        <v>56</v>
      </c>
      <c r="B272" s="68">
        <v>2</v>
      </c>
      <c r="E272" s="79" t="s">
        <v>590</v>
      </c>
      <c r="F272" s="70" t="s">
        <v>591</v>
      </c>
      <c r="G272" s="72">
        <v>1</v>
      </c>
    </row>
    <row r="273" spans="1:7" ht="23.25" x14ac:dyDescent="0.5">
      <c r="A273" s="61" t="s">
        <v>56</v>
      </c>
      <c r="B273" s="68">
        <v>2</v>
      </c>
      <c r="E273" s="80" t="s">
        <v>592</v>
      </c>
      <c r="F273" s="70" t="s">
        <v>593</v>
      </c>
      <c r="G273" s="72">
        <v>1</v>
      </c>
    </row>
    <row r="274" spans="1:7" ht="23.25" x14ac:dyDescent="0.5">
      <c r="A274" s="61" t="s">
        <v>56</v>
      </c>
      <c r="B274" s="68">
        <v>2</v>
      </c>
      <c r="E274" s="80" t="s">
        <v>594</v>
      </c>
      <c r="F274" s="70" t="s">
        <v>595</v>
      </c>
      <c r="G274" s="72">
        <v>1</v>
      </c>
    </row>
    <row r="275" spans="1:7" ht="23.25" x14ac:dyDescent="0.5">
      <c r="A275" s="61" t="s">
        <v>56</v>
      </c>
      <c r="B275" s="68">
        <v>2</v>
      </c>
      <c r="E275" s="79" t="s">
        <v>596</v>
      </c>
      <c r="F275" s="70" t="s">
        <v>597</v>
      </c>
      <c r="G275" s="72">
        <v>1</v>
      </c>
    </row>
    <row r="276" spans="1:7" ht="23.25" x14ac:dyDescent="0.5">
      <c r="A276" s="61" t="s">
        <v>56</v>
      </c>
      <c r="B276" s="68">
        <v>2</v>
      </c>
      <c r="E276" s="79" t="s">
        <v>598</v>
      </c>
      <c r="F276" s="70" t="s">
        <v>599</v>
      </c>
      <c r="G276" s="72">
        <v>1</v>
      </c>
    </row>
    <row r="277" spans="1:7" ht="23.25" x14ac:dyDescent="0.5">
      <c r="A277" s="61" t="s">
        <v>56</v>
      </c>
      <c r="B277" s="68">
        <v>2</v>
      </c>
      <c r="E277" s="79" t="s">
        <v>600</v>
      </c>
      <c r="F277" s="70" t="s">
        <v>601</v>
      </c>
      <c r="G277" s="72">
        <v>1</v>
      </c>
    </row>
    <row r="278" spans="1:7" ht="23.25" x14ac:dyDescent="0.5">
      <c r="A278" s="61" t="s">
        <v>56</v>
      </c>
      <c r="B278" s="68">
        <v>2</v>
      </c>
      <c r="E278" s="79" t="s">
        <v>602</v>
      </c>
      <c r="F278" s="70" t="s">
        <v>603</v>
      </c>
      <c r="G278" s="72">
        <v>1</v>
      </c>
    </row>
    <row r="279" spans="1:7" ht="23.25" x14ac:dyDescent="0.5">
      <c r="A279" s="61" t="s">
        <v>56</v>
      </c>
      <c r="B279" s="68">
        <v>2</v>
      </c>
      <c r="E279" s="79" t="s">
        <v>604</v>
      </c>
      <c r="F279" s="70" t="s">
        <v>605</v>
      </c>
      <c r="G279" s="72">
        <v>1</v>
      </c>
    </row>
    <row r="280" spans="1:7" ht="23.25" x14ac:dyDescent="0.5">
      <c r="A280" s="61" t="s">
        <v>56</v>
      </c>
      <c r="B280" s="68">
        <v>2</v>
      </c>
      <c r="E280" s="79" t="s">
        <v>606</v>
      </c>
      <c r="F280" s="70" t="s">
        <v>607</v>
      </c>
      <c r="G280" s="72">
        <v>2</v>
      </c>
    </row>
    <row r="281" spans="1:7" ht="23.25" x14ac:dyDescent="0.5">
      <c r="A281" s="61" t="s">
        <v>56</v>
      </c>
      <c r="B281" s="68">
        <v>2</v>
      </c>
      <c r="E281" s="79" t="s">
        <v>608</v>
      </c>
      <c r="F281" s="70" t="s">
        <v>609</v>
      </c>
      <c r="G281" s="72">
        <v>2</v>
      </c>
    </row>
    <row r="282" spans="1:7" ht="23.25" x14ac:dyDescent="0.5">
      <c r="A282" s="61" t="s">
        <v>56</v>
      </c>
      <c r="B282" s="68">
        <v>2</v>
      </c>
      <c r="E282" s="79" t="s">
        <v>610</v>
      </c>
      <c r="F282" s="70" t="s">
        <v>611</v>
      </c>
      <c r="G282" s="72">
        <v>2</v>
      </c>
    </row>
    <row r="283" spans="1:7" ht="23.25" x14ac:dyDescent="0.5">
      <c r="A283" s="61" t="s">
        <v>56</v>
      </c>
      <c r="B283" s="68">
        <v>2</v>
      </c>
      <c r="E283" s="79" t="s">
        <v>612</v>
      </c>
      <c r="F283" s="70" t="s">
        <v>613</v>
      </c>
      <c r="G283" s="72">
        <v>2</v>
      </c>
    </row>
    <row r="284" spans="1:7" ht="23.25" x14ac:dyDescent="0.5">
      <c r="A284" s="61" t="s">
        <v>56</v>
      </c>
      <c r="B284" s="68">
        <v>2</v>
      </c>
      <c r="E284" s="79" t="s">
        <v>614</v>
      </c>
      <c r="F284" s="70" t="s">
        <v>615</v>
      </c>
      <c r="G284" s="72">
        <v>2</v>
      </c>
    </row>
    <row r="285" spans="1:7" ht="23.25" x14ac:dyDescent="0.5">
      <c r="A285" s="61" t="s">
        <v>56</v>
      </c>
      <c r="B285" s="68">
        <v>2</v>
      </c>
      <c r="E285" s="79" t="s">
        <v>616</v>
      </c>
      <c r="F285" s="70" t="s">
        <v>617</v>
      </c>
      <c r="G285" s="72">
        <v>2</v>
      </c>
    </row>
    <row r="286" spans="1:7" ht="23.25" x14ac:dyDescent="0.5">
      <c r="A286" s="61" t="s">
        <v>56</v>
      </c>
      <c r="B286" s="68">
        <v>2</v>
      </c>
      <c r="E286" s="79" t="s">
        <v>618</v>
      </c>
      <c r="F286" s="70" t="s">
        <v>619</v>
      </c>
      <c r="G286" s="72">
        <v>2</v>
      </c>
    </row>
    <row r="287" spans="1:7" ht="23.25" x14ac:dyDescent="0.5">
      <c r="A287" s="61" t="s">
        <v>56</v>
      </c>
      <c r="B287" s="68">
        <v>2</v>
      </c>
      <c r="E287" s="79" t="s">
        <v>620</v>
      </c>
      <c r="F287" s="70" t="s">
        <v>621</v>
      </c>
      <c r="G287" s="72">
        <v>2</v>
      </c>
    </row>
    <row r="288" spans="1:7" ht="23.25" x14ac:dyDescent="0.5">
      <c r="A288" s="61" t="s">
        <v>56</v>
      </c>
      <c r="B288" s="68">
        <v>2</v>
      </c>
      <c r="E288" s="79" t="s">
        <v>622</v>
      </c>
      <c r="F288" s="70" t="s">
        <v>623</v>
      </c>
      <c r="G288" s="72">
        <v>2</v>
      </c>
    </row>
    <row r="289" spans="1:7" ht="23.25" x14ac:dyDescent="0.5">
      <c r="A289" s="61" t="s">
        <v>56</v>
      </c>
      <c r="B289" s="68">
        <v>2</v>
      </c>
      <c r="E289" s="79" t="s">
        <v>624</v>
      </c>
      <c r="F289" s="70" t="s">
        <v>625</v>
      </c>
      <c r="G289" s="72">
        <v>2</v>
      </c>
    </row>
    <row r="290" spans="1:7" ht="23.25" x14ac:dyDescent="0.5">
      <c r="A290" s="61" t="s">
        <v>56</v>
      </c>
      <c r="B290" s="68">
        <v>2</v>
      </c>
      <c r="E290" s="79" t="s">
        <v>626</v>
      </c>
      <c r="F290" s="70" t="s">
        <v>627</v>
      </c>
      <c r="G290" s="72">
        <v>2</v>
      </c>
    </row>
    <row r="291" spans="1:7" ht="23.25" x14ac:dyDescent="0.5">
      <c r="A291" s="61" t="s">
        <v>56</v>
      </c>
      <c r="B291" s="68">
        <v>2</v>
      </c>
      <c r="E291" s="79" t="s">
        <v>628</v>
      </c>
      <c r="F291" s="70" t="s">
        <v>629</v>
      </c>
      <c r="G291" s="72">
        <v>2</v>
      </c>
    </row>
    <row r="292" spans="1:7" ht="23.25" x14ac:dyDescent="0.5">
      <c r="A292" s="61" t="s">
        <v>56</v>
      </c>
      <c r="B292" s="68">
        <v>2</v>
      </c>
      <c r="E292" s="79" t="s">
        <v>630</v>
      </c>
      <c r="F292" s="70" t="s">
        <v>631</v>
      </c>
      <c r="G292" s="72">
        <v>2</v>
      </c>
    </row>
    <row r="293" spans="1:7" ht="23.25" x14ac:dyDescent="0.5">
      <c r="A293" s="61" t="s">
        <v>56</v>
      </c>
      <c r="B293" s="68">
        <v>2</v>
      </c>
      <c r="E293" s="79" t="s">
        <v>632</v>
      </c>
      <c r="F293" s="70" t="s">
        <v>633</v>
      </c>
      <c r="G293" s="72">
        <v>2</v>
      </c>
    </row>
    <row r="294" spans="1:7" ht="23.25" x14ac:dyDescent="0.5">
      <c r="A294" s="61" t="s">
        <v>56</v>
      </c>
      <c r="B294" s="68">
        <v>2</v>
      </c>
      <c r="E294" s="79" t="s">
        <v>634</v>
      </c>
      <c r="F294" s="70" t="s">
        <v>635</v>
      </c>
      <c r="G294" s="72">
        <v>2</v>
      </c>
    </row>
    <row r="295" spans="1:7" ht="23.25" x14ac:dyDescent="0.5">
      <c r="A295" s="61" t="s">
        <v>56</v>
      </c>
      <c r="B295" s="68">
        <v>2</v>
      </c>
      <c r="E295" s="83" t="s">
        <v>636</v>
      </c>
      <c r="F295" s="70" t="s">
        <v>637</v>
      </c>
      <c r="G295" s="72">
        <v>2</v>
      </c>
    </row>
    <row r="296" spans="1:7" ht="23.25" x14ac:dyDescent="0.5">
      <c r="A296" s="61" t="s">
        <v>56</v>
      </c>
      <c r="B296" s="68">
        <v>2</v>
      </c>
      <c r="E296" s="83" t="s">
        <v>638</v>
      </c>
      <c r="F296" s="70" t="s">
        <v>639</v>
      </c>
      <c r="G296" s="72">
        <v>2</v>
      </c>
    </row>
    <row r="297" spans="1:7" ht="23.25" x14ac:dyDescent="0.5">
      <c r="A297" s="61" t="s">
        <v>56</v>
      </c>
      <c r="B297" s="68">
        <v>2</v>
      </c>
      <c r="E297" s="79" t="s">
        <v>640</v>
      </c>
      <c r="F297" s="70" t="s">
        <v>641</v>
      </c>
      <c r="G297" s="72">
        <v>2</v>
      </c>
    </row>
    <row r="298" spans="1:7" ht="23.25" x14ac:dyDescent="0.5">
      <c r="A298" s="61" t="s">
        <v>56</v>
      </c>
      <c r="B298" s="68">
        <v>2</v>
      </c>
      <c r="E298" s="82" t="s">
        <v>642</v>
      </c>
      <c r="F298" s="74" t="s">
        <v>643</v>
      </c>
      <c r="G298" s="75">
        <v>2</v>
      </c>
    </row>
    <row r="299" spans="1:7" ht="23.25" x14ac:dyDescent="0.5">
      <c r="A299" s="61" t="s">
        <v>56</v>
      </c>
      <c r="B299" s="68">
        <v>2</v>
      </c>
      <c r="E299" s="79" t="s">
        <v>644</v>
      </c>
      <c r="F299" s="70" t="s">
        <v>645</v>
      </c>
      <c r="G299" s="72">
        <v>1</v>
      </c>
    </row>
    <row r="300" spans="1:7" ht="23.25" x14ac:dyDescent="0.5">
      <c r="A300" s="61" t="s">
        <v>56</v>
      </c>
      <c r="B300" s="68">
        <v>2</v>
      </c>
      <c r="E300" s="79" t="s">
        <v>646</v>
      </c>
      <c r="F300" s="70" t="s">
        <v>647</v>
      </c>
      <c r="G300" s="72">
        <v>1</v>
      </c>
    </row>
    <row r="301" spans="1:7" ht="23.25" x14ac:dyDescent="0.5">
      <c r="A301" s="61" t="s">
        <v>56</v>
      </c>
      <c r="B301" s="68">
        <v>2</v>
      </c>
      <c r="E301" s="79" t="s">
        <v>648</v>
      </c>
      <c r="F301" s="70" t="s">
        <v>649</v>
      </c>
      <c r="G301" s="72">
        <v>1</v>
      </c>
    </row>
    <row r="302" spans="1:7" ht="23.25" x14ac:dyDescent="0.5">
      <c r="A302" s="61" t="s">
        <v>56</v>
      </c>
      <c r="B302" s="68">
        <v>2</v>
      </c>
      <c r="E302" s="79" t="s">
        <v>650</v>
      </c>
      <c r="F302" s="70" t="s">
        <v>651</v>
      </c>
      <c r="G302" s="72">
        <v>1</v>
      </c>
    </row>
    <row r="303" spans="1:7" ht="23.25" x14ac:dyDescent="0.5">
      <c r="A303" s="61" t="s">
        <v>56</v>
      </c>
      <c r="B303" s="68">
        <v>2</v>
      </c>
      <c r="E303" s="79" t="s">
        <v>652</v>
      </c>
      <c r="F303" s="70" t="s">
        <v>653</v>
      </c>
      <c r="G303" s="72">
        <v>1</v>
      </c>
    </row>
    <row r="304" spans="1:7" ht="23.25" x14ac:dyDescent="0.5">
      <c r="A304" s="61" t="s">
        <v>56</v>
      </c>
      <c r="B304" s="68">
        <v>2</v>
      </c>
      <c r="E304" s="79" t="s">
        <v>654</v>
      </c>
      <c r="F304" s="70" t="s">
        <v>655</v>
      </c>
      <c r="G304" s="72">
        <v>1</v>
      </c>
    </row>
    <row r="305" spans="1:7" ht="23.25" x14ac:dyDescent="0.5">
      <c r="A305" s="61" t="s">
        <v>56</v>
      </c>
      <c r="B305" s="68">
        <v>2</v>
      </c>
      <c r="E305" s="79" t="s">
        <v>656</v>
      </c>
      <c r="F305" s="70" t="s">
        <v>657</v>
      </c>
      <c r="G305" s="72">
        <v>1</v>
      </c>
    </row>
    <row r="306" spans="1:7" ht="23.25" x14ac:dyDescent="0.5">
      <c r="A306" s="61" t="s">
        <v>56</v>
      </c>
      <c r="B306" s="68">
        <v>2</v>
      </c>
      <c r="E306" s="79" t="s">
        <v>658</v>
      </c>
      <c r="F306" s="70" t="s">
        <v>659</v>
      </c>
      <c r="G306" s="72">
        <v>1</v>
      </c>
    </row>
    <row r="307" spans="1:7" ht="23.25" x14ac:dyDescent="0.5">
      <c r="A307" s="61" t="s">
        <v>56</v>
      </c>
      <c r="B307" s="68">
        <v>2</v>
      </c>
      <c r="E307" s="79" t="s">
        <v>660</v>
      </c>
      <c r="F307" s="70" t="s">
        <v>661</v>
      </c>
      <c r="G307" s="72">
        <v>1</v>
      </c>
    </row>
    <row r="308" spans="1:7" ht="23.25" x14ac:dyDescent="0.5">
      <c r="A308" s="61" t="s">
        <v>56</v>
      </c>
      <c r="B308" s="68">
        <v>2</v>
      </c>
      <c r="E308" s="79" t="s">
        <v>662</v>
      </c>
      <c r="F308" s="70" t="s">
        <v>663</v>
      </c>
      <c r="G308" s="72">
        <v>1</v>
      </c>
    </row>
    <row r="309" spans="1:7" ht="23.25" x14ac:dyDescent="0.5">
      <c r="A309" s="61" t="s">
        <v>56</v>
      </c>
      <c r="B309" s="68">
        <v>2</v>
      </c>
      <c r="E309" s="79" t="s">
        <v>664</v>
      </c>
      <c r="F309" s="70" t="s">
        <v>665</v>
      </c>
      <c r="G309" s="72">
        <v>1</v>
      </c>
    </row>
    <row r="310" spans="1:7" ht="23.25" x14ac:dyDescent="0.5">
      <c r="A310" s="61" t="s">
        <v>56</v>
      </c>
      <c r="B310" s="68">
        <v>2</v>
      </c>
      <c r="E310" s="79" t="s">
        <v>666</v>
      </c>
      <c r="F310" s="70" t="s">
        <v>667</v>
      </c>
      <c r="G310" s="72">
        <v>1</v>
      </c>
    </row>
    <row r="311" spans="1:7" ht="23.25" x14ac:dyDescent="0.5">
      <c r="A311" s="61" t="s">
        <v>56</v>
      </c>
      <c r="B311" s="68">
        <v>2</v>
      </c>
      <c r="E311" s="79" t="s">
        <v>668</v>
      </c>
      <c r="F311" s="70" t="s">
        <v>669</v>
      </c>
      <c r="G311" s="72">
        <v>1</v>
      </c>
    </row>
    <row r="312" spans="1:7" ht="23.25" x14ac:dyDescent="0.5">
      <c r="A312" s="61" t="s">
        <v>56</v>
      </c>
      <c r="B312" s="68">
        <v>2</v>
      </c>
      <c r="E312" s="79" t="s">
        <v>670</v>
      </c>
      <c r="F312" s="70" t="s">
        <v>671</v>
      </c>
      <c r="G312" s="72">
        <v>1</v>
      </c>
    </row>
    <row r="313" spans="1:7" ht="23.25" x14ac:dyDescent="0.5">
      <c r="A313" s="61" t="s">
        <v>56</v>
      </c>
      <c r="B313" s="68">
        <v>2</v>
      </c>
      <c r="E313" s="79" t="s">
        <v>672</v>
      </c>
      <c r="F313" s="70" t="s">
        <v>673</v>
      </c>
      <c r="G313" s="72">
        <v>1</v>
      </c>
    </row>
    <row r="314" spans="1:7" ht="23.25" x14ac:dyDescent="0.5">
      <c r="A314" s="61" t="s">
        <v>56</v>
      </c>
      <c r="B314" s="68">
        <v>2</v>
      </c>
      <c r="E314" s="79" t="s">
        <v>674</v>
      </c>
      <c r="F314" s="70" t="s">
        <v>675</v>
      </c>
      <c r="G314" s="72">
        <v>1</v>
      </c>
    </row>
    <row r="315" spans="1:7" ht="23.25" x14ac:dyDescent="0.5">
      <c r="A315" s="61" t="s">
        <v>56</v>
      </c>
      <c r="B315" s="68">
        <v>2</v>
      </c>
      <c r="E315" s="79" t="s">
        <v>676</v>
      </c>
      <c r="F315" s="70" t="s">
        <v>677</v>
      </c>
      <c r="G315" s="72">
        <v>1</v>
      </c>
    </row>
    <row r="316" spans="1:7" ht="23.25" x14ac:dyDescent="0.5">
      <c r="A316" s="61" t="s">
        <v>56</v>
      </c>
      <c r="B316" s="68">
        <v>2</v>
      </c>
      <c r="E316" s="79" t="s">
        <v>678</v>
      </c>
      <c r="F316" s="70" t="s">
        <v>679</v>
      </c>
      <c r="G316" s="72">
        <v>1</v>
      </c>
    </row>
    <row r="317" spans="1:7" ht="23.25" x14ac:dyDescent="0.5">
      <c r="A317" s="61" t="s">
        <v>56</v>
      </c>
      <c r="B317" s="68">
        <v>2</v>
      </c>
      <c r="E317" s="83" t="s">
        <v>680</v>
      </c>
      <c r="F317" s="70" t="s">
        <v>681</v>
      </c>
      <c r="G317" s="72">
        <v>1</v>
      </c>
    </row>
    <row r="318" spans="1:7" ht="23.25" x14ac:dyDescent="0.5">
      <c r="A318" s="61" t="s">
        <v>56</v>
      </c>
      <c r="B318" s="68">
        <v>2</v>
      </c>
      <c r="E318" s="79" t="s">
        <v>682</v>
      </c>
      <c r="F318" s="70" t="s">
        <v>683</v>
      </c>
      <c r="G318" s="72">
        <v>2</v>
      </c>
    </row>
    <row r="319" spans="1:7" ht="23.25" x14ac:dyDescent="0.5">
      <c r="A319" s="61" t="s">
        <v>56</v>
      </c>
      <c r="B319" s="68">
        <v>2</v>
      </c>
      <c r="E319" s="79" t="s">
        <v>684</v>
      </c>
      <c r="F319" s="70" t="s">
        <v>685</v>
      </c>
      <c r="G319" s="72">
        <v>2</v>
      </c>
    </row>
    <row r="320" spans="1:7" ht="23.25" x14ac:dyDescent="0.5">
      <c r="A320" s="61" t="s">
        <v>56</v>
      </c>
      <c r="B320" s="68">
        <v>2</v>
      </c>
      <c r="E320" s="79" t="s">
        <v>686</v>
      </c>
      <c r="F320" s="70" t="s">
        <v>687</v>
      </c>
      <c r="G320" s="72">
        <v>2</v>
      </c>
    </row>
    <row r="321" spans="1:7" ht="23.25" x14ac:dyDescent="0.5">
      <c r="A321" s="61" t="s">
        <v>56</v>
      </c>
      <c r="B321" s="68">
        <v>2</v>
      </c>
      <c r="E321" s="79" t="s">
        <v>688</v>
      </c>
      <c r="F321" s="70" t="s">
        <v>689</v>
      </c>
      <c r="G321" s="72">
        <v>2</v>
      </c>
    </row>
    <row r="322" spans="1:7" ht="23.25" x14ac:dyDescent="0.5">
      <c r="A322" s="61" t="s">
        <v>56</v>
      </c>
      <c r="B322" s="68">
        <v>2</v>
      </c>
      <c r="E322" s="79" t="s">
        <v>690</v>
      </c>
      <c r="F322" s="70" t="s">
        <v>691</v>
      </c>
      <c r="G322" s="72">
        <v>2</v>
      </c>
    </row>
    <row r="323" spans="1:7" ht="23.25" x14ac:dyDescent="0.5">
      <c r="A323" s="61" t="s">
        <v>56</v>
      </c>
      <c r="B323" s="68">
        <v>2</v>
      </c>
      <c r="E323" s="79" t="s">
        <v>692</v>
      </c>
      <c r="F323" s="70" t="s">
        <v>693</v>
      </c>
      <c r="G323" s="72">
        <v>2</v>
      </c>
    </row>
    <row r="324" spans="1:7" ht="23.25" x14ac:dyDescent="0.5">
      <c r="A324" s="61" t="s">
        <v>56</v>
      </c>
      <c r="B324" s="68">
        <v>2</v>
      </c>
      <c r="E324" s="79" t="s">
        <v>694</v>
      </c>
      <c r="F324" s="70" t="s">
        <v>695</v>
      </c>
      <c r="G324" s="72">
        <v>2</v>
      </c>
    </row>
    <row r="325" spans="1:7" ht="23.25" x14ac:dyDescent="0.5">
      <c r="A325" s="61" t="s">
        <v>56</v>
      </c>
      <c r="B325" s="68">
        <v>2</v>
      </c>
      <c r="E325" s="79" t="s">
        <v>696</v>
      </c>
      <c r="F325" s="70" t="s">
        <v>697</v>
      </c>
      <c r="G325" s="72">
        <v>2</v>
      </c>
    </row>
    <row r="326" spans="1:7" ht="23.25" x14ac:dyDescent="0.5">
      <c r="A326" s="61" t="s">
        <v>56</v>
      </c>
      <c r="B326" s="68">
        <v>2</v>
      </c>
      <c r="E326" s="79" t="s">
        <v>698</v>
      </c>
      <c r="F326" s="70" t="s">
        <v>699</v>
      </c>
      <c r="G326" s="72">
        <v>2</v>
      </c>
    </row>
    <row r="327" spans="1:7" ht="23.25" x14ac:dyDescent="0.5">
      <c r="A327" s="61" t="s">
        <v>56</v>
      </c>
      <c r="B327" s="68">
        <v>2</v>
      </c>
      <c r="E327" s="79" t="s">
        <v>700</v>
      </c>
      <c r="F327" s="70" t="s">
        <v>701</v>
      </c>
      <c r="G327" s="72">
        <v>2</v>
      </c>
    </row>
    <row r="328" spans="1:7" ht="23.25" x14ac:dyDescent="0.5">
      <c r="A328" s="61" t="s">
        <v>56</v>
      </c>
      <c r="B328" s="68">
        <v>2</v>
      </c>
      <c r="E328" s="79" t="s">
        <v>702</v>
      </c>
      <c r="F328" s="70" t="s">
        <v>703</v>
      </c>
      <c r="G328" s="72">
        <v>2</v>
      </c>
    </row>
    <row r="329" spans="1:7" ht="23.25" x14ac:dyDescent="0.5">
      <c r="A329" s="61" t="s">
        <v>56</v>
      </c>
      <c r="B329" s="68">
        <v>2</v>
      </c>
      <c r="E329" s="79" t="s">
        <v>704</v>
      </c>
      <c r="F329" s="70" t="s">
        <v>705</v>
      </c>
      <c r="G329" s="72">
        <v>2</v>
      </c>
    </row>
    <row r="330" spans="1:7" ht="23.25" x14ac:dyDescent="0.5">
      <c r="A330" s="61" t="s">
        <v>56</v>
      </c>
      <c r="B330" s="68">
        <v>2</v>
      </c>
      <c r="E330" s="79" t="s">
        <v>706</v>
      </c>
      <c r="F330" s="70" t="s">
        <v>707</v>
      </c>
      <c r="G330" s="72">
        <v>2</v>
      </c>
    </row>
    <row r="331" spans="1:7" ht="23.25" x14ac:dyDescent="0.5">
      <c r="A331" s="61" t="s">
        <v>56</v>
      </c>
      <c r="B331" s="68">
        <v>2</v>
      </c>
      <c r="E331" s="79" t="s">
        <v>708</v>
      </c>
      <c r="F331" s="70" t="s">
        <v>709</v>
      </c>
      <c r="G331" s="72">
        <v>2</v>
      </c>
    </row>
    <row r="332" spans="1:7" ht="23.25" x14ac:dyDescent="0.5">
      <c r="A332" s="61" t="s">
        <v>56</v>
      </c>
      <c r="B332" s="68">
        <v>2</v>
      </c>
      <c r="E332" s="79" t="s">
        <v>710</v>
      </c>
      <c r="F332" s="70" t="s">
        <v>711</v>
      </c>
      <c r="G332" s="72">
        <v>2</v>
      </c>
    </row>
    <row r="333" spans="1:7" ht="23.25" x14ac:dyDescent="0.5">
      <c r="A333" s="61" t="s">
        <v>56</v>
      </c>
      <c r="B333" s="68">
        <v>2</v>
      </c>
      <c r="E333" s="79" t="s">
        <v>712</v>
      </c>
      <c r="F333" s="70" t="s">
        <v>713</v>
      </c>
      <c r="G333" s="72">
        <v>2</v>
      </c>
    </row>
    <row r="334" spans="1:7" ht="23.25" x14ac:dyDescent="0.5">
      <c r="A334" s="61" t="s">
        <v>56</v>
      </c>
      <c r="B334" s="68">
        <v>2</v>
      </c>
      <c r="E334" s="79" t="s">
        <v>714</v>
      </c>
      <c r="F334" s="70" t="s">
        <v>715</v>
      </c>
      <c r="G334" s="72">
        <v>2</v>
      </c>
    </row>
    <row r="335" spans="1:7" ht="23.25" x14ac:dyDescent="0.5">
      <c r="A335" s="61" t="s">
        <v>56</v>
      </c>
      <c r="B335" s="68">
        <v>2</v>
      </c>
      <c r="E335" s="79" t="s">
        <v>716</v>
      </c>
      <c r="F335" s="70" t="s">
        <v>717</v>
      </c>
      <c r="G335" s="72">
        <v>2</v>
      </c>
    </row>
    <row r="336" spans="1:7" ht="23.25" x14ac:dyDescent="0.5">
      <c r="A336" s="61" t="s">
        <v>56</v>
      </c>
      <c r="B336" s="68">
        <v>2</v>
      </c>
      <c r="E336" s="79" t="s">
        <v>718</v>
      </c>
      <c r="F336" s="70" t="s">
        <v>719</v>
      </c>
      <c r="G336" s="72">
        <v>2</v>
      </c>
    </row>
    <row r="337" spans="1:7" ht="23.25" x14ac:dyDescent="0.5">
      <c r="A337" s="61" t="s">
        <v>56</v>
      </c>
      <c r="B337" s="68">
        <v>2</v>
      </c>
      <c r="E337" s="79" t="s">
        <v>720</v>
      </c>
      <c r="F337" s="70" t="s">
        <v>721</v>
      </c>
      <c r="G337" s="72">
        <v>2</v>
      </c>
    </row>
    <row r="338" spans="1:7" ht="23.25" x14ac:dyDescent="0.5">
      <c r="A338" s="61" t="s">
        <v>56</v>
      </c>
      <c r="B338" s="68">
        <v>2</v>
      </c>
      <c r="E338" s="79" t="s">
        <v>722</v>
      </c>
      <c r="F338" s="70" t="s">
        <v>723</v>
      </c>
      <c r="G338" s="72">
        <v>2</v>
      </c>
    </row>
    <row r="339" spans="1:7" ht="23.25" x14ac:dyDescent="0.5">
      <c r="A339" s="61" t="s">
        <v>56</v>
      </c>
      <c r="B339" s="68">
        <v>2</v>
      </c>
      <c r="E339" s="79" t="s">
        <v>724</v>
      </c>
      <c r="F339" s="70" t="s">
        <v>725</v>
      </c>
      <c r="G339" s="72">
        <v>2</v>
      </c>
    </row>
    <row r="340" spans="1:7" ht="23.25" x14ac:dyDescent="0.5">
      <c r="A340" s="61" t="s">
        <v>56</v>
      </c>
      <c r="B340" s="68">
        <v>2</v>
      </c>
      <c r="E340" s="80" t="s">
        <v>726</v>
      </c>
      <c r="F340" s="70" t="s">
        <v>727</v>
      </c>
      <c r="G340" s="72">
        <v>2</v>
      </c>
    </row>
    <row r="341" spans="1:7" ht="23.25" x14ac:dyDescent="0.5">
      <c r="A341" s="61" t="s">
        <v>56</v>
      </c>
      <c r="B341" s="68">
        <v>2</v>
      </c>
      <c r="E341" s="79" t="s">
        <v>728</v>
      </c>
      <c r="F341" s="70" t="s">
        <v>729</v>
      </c>
      <c r="G341" s="72">
        <v>2</v>
      </c>
    </row>
    <row r="342" spans="1:7" ht="23.25" x14ac:dyDescent="0.5">
      <c r="A342" s="61" t="s">
        <v>56</v>
      </c>
      <c r="B342" s="68">
        <v>2</v>
      </c>
      <c r="E342" s="83" t="s">
        <v>730</v>
      </c>
      <c r="F342" s="70" t="s">
        <v>731</v>
      </c>
      <c r="G342" s="72">
        <v>2</v>
      </c>
    </row>
    <row r="343" spans="1:7" ht="23.25" x14ac:dyDescent="0.5">
      <c r="A343" s="61" t="s">
        <v>56</v>
      </c>
      <c r="B343" s="68">
        <v>2</v>
      </c>
      <c r="E343" s="82" t="s">
        <v>732</v>
      </c>
      <c r="F343" s="74" t="s">
        <v>733</v>
      </c>
      <c r="G343" s="75">
        <v>2</v>
      </c>
    </row>
    <row r="344" spans="1:7" ht="23.25" x14ac:dyDescent="0.5">
      <c r="A344" s="61" t="s">
        <v>56</v>
      </c>
      <c r="B344" s="68">
        <v>2</v>
      </c>
      <c r="E344" s="79" t="s">
        <v>734</v>
      </c>
      <c r="F344" s="70" t="s">
        <v>735</v>
      </c>
      <c r="G344" s="72">
        <v>1</v>
      </c>
    </row>
    <row r="345" spans="1:7" ht="23.25" x14ac:dyDescent="0.5">
      <c r="A345" s="61" t="s">
        <v>56</v>
      </c>
      <c r="B345" s="68">
        <v>2</v>
      </c>
      <c r="E345" s="79" t="s">
        <v>736</v>
      </c>
      <c r="F345" s="70" t="s">
        <v>737</v>
      </c>
      <c r="G345" s="72">
        <v>1</v>
      </c>
    </row>
    <row r="346" spans="1:7" ht="23.25" x14ac:dyDescent="0.5">
      <c r="A346" s="61" t="s">
        <v>56</v>
      </c>
      <c r="B346" s="68">
        <v>2</v>
      </c>
      <c r="E346" s="79" t="s">
        <v>738</v>
      </c>
      <c r="F346" s="70" t="s">
        <v>739</v>
      </c>
      <c r="G346" s="72">
        <v>1</v>
      </c>
    </row>
    <row r="347" spans="1:7" ht="23.25" x14ac:dyDescent="0.5">
      <c r="A347" s="61" t="s">
        <v>56</v>
      </c>
      <c r="B347" s="68">
        <v>2</v>
      </c>
      <c r="E347" s="79" t="s">
        <v>740</v>
      </c>
      <c r="F347" s="70" t="s">
        <v>741</v>
      </c>
      <c r="G347" s="72">
        <v>1</v>
      </c>
    </row>
    <row r="348" spans="1:7" ht="23.25" x14ac:dyDescent="0.5">
      <c r="A348" s="61" t="s">
        <v>56</v>
      </c>
      <c r="B348" s="68">
        <v>2</v>
      </c>
      <c r="E348" s="79" t="s">
        <v>742</v>
      </c>
      <c r="F348" s="70" t="s">
        <v>743</v>
      </c>
      <c r="G348" s="72">
        <v>1</v>
      </c>
    </row>
    <row r="349" spans="1:7" ht="23.25" x14ac:dyDescent="0.5">
      <c r="A349" s="61" t="s">
        <v>56</v>
      </c>
      <c r="B349" s="68">
        <v>2</v>
      </c>
      <c r="E349" s="79" t="s">
        <v>744</v>
      </c>
      <c r="F349" s="70" t="s">
        <v>745</v>
      </c>
      <c r="G349" s="72">
        <v>1</v>
      </c>
    </row>
    <row r="350" spans="1:7" ht="23.25" x14ac:dyDescent="0.5">
      <c r="A350" s="61" t="s">
        <v>56</v>
      </c>
      <c r="B350" s="68">
        <v>2</v>
      </c>
      <c r="E350" s="79" t="s">
        <v>746</v>
      </c>
      <c r="F350" s="70" t="s">
        <v>747</v>
      </c>
      <c r="G350" s="72">
        <v>1</v>
      </c>
    </row>
    <row r="351" spans="1:7" ht="23.25" x14ac:dyDescent="0.5">
      <c r="A351" s="61" t="s">
        <v>56</v>
      </c>
      <c r="B351" s="68">
        <v>2</v>
      </c>
      <c r="E351" s="79" t="s">
        <v>748</v>
      </c>
      <c r="F351" s="70" t="s">
        <v>749</v>
      </c>
      <c r="G351" s="72">
        <v>1</v>
      </c>
    </row>
    <row r="352" spans="1:7" ht="23.25" x14ac:dyDescent="0.5">
      <c r="A352" s="61" t="s">
        <v>56</v>
      </c>
      <c r="B352" s="68">
        <v>2</v>
      </c>
      <c r="E352" s="79" t="s">
        <v>750</v>
      </c>
      <c r="F352" s="70" t="s">
        <v>751</v>
      </c>
      <c r="G352" s="72">
        <v>1</v>
      </c>
    </row>
    <row r="353" spans="1:7" ht="23.25" x14ac:dyDescent="0.5">
      <c r="A353" s="61" t="s">
        <v>56</v>
      </c>
      <c r="B353" s="68">
        <v>2</v>
      </c>
      <c r="E353" s="79" t="s">
        <v>752</v>
      </c>
      <c r="F353" s="70" t="s">
        <v>753</v>
      </c>
      <c r="G353" s="72">
        <v>1</v>
      </c>
    </row>
    <row r="354" spans="1:7" ht="23.25" x14ac:dyDescent="0.5">
      <c r="A354" s="61" t="s">
        <v>56</v>
      </c>
      <c r="B354" s="68">
        <v>2</v>
      </c>
      <c r="E354" s="79" t="s">
        <v>754</v>
      </c>
      <c r="F354" s="70" t="s">
        <v>755</v>
      </c>
      <c r="G354" s="72">
        <v>1</v>
      </c>
    </row>
    <row r="355" spans="1:7" ht="23.25" x14ac:dyDescent="0.5">
      <c r="A355" s="61" t="s">
        <v>56</v>
      </c>
      <c r="B355" s="68">
        <v>2</v>
      </c>
      <c r="E355" s="79" t="s">
        <v>756</v>
      </c>
      <c r="F355" s="70" t="s">
        <v>757</v>
      </c>
      <c r="G355" s="72">
        <v>1</v>
      </c>
    </row>
    <row r="356" spans="1:7" ht="23.25" x14ac:dyDescent="0.5">
      <c r="A356" s="61" t="s">
        <v>56</v>
      </c>
      <c r="B356" s="68">
        <v>2</v>
      </c>
      <c r="E356" s="79" t="s">
        <v>758</v>
      </c>
      <c r="F356" s="70" t="s">
        <v>759</v>
      </c>
      <c r="G356" s="72">
        <v>1</v>
      </c>
    </row>
    <row r="357" spans="1:7" ht="23.25" x14ac:dyDescent="0.5">
      <c r="A357" s="61" t="s">
        <v>56</v>
      </c>
      <c r="B357" s="68">
        <v>2</v>
      </c>
      <c r="E357" s="79" t="s">
        <v>760</v>
      </c>
      <c r="F357" s="70" t="s">
        <v>761</v>
      </c>
      <c r="G357" s="72">
        <v>1</v>
      </c>
    </row>
    <row r="358" spans="1:7" ht="23.25" x14ac:dyDescent="0.5">
      <c r="A358" s="61" t="s">
        <v>56</v>
      </c>
      <c r="B358" s="68">
        <v>2</v>
      </c>
      <c r="E358" s="79" t="s">
        <v>762</v>
      </c>
      <c r="F358" s="70" t="s">
        <v>763</v>
      </c>
      <c r="G358" s="72">
        <v>1</v>
      </c>
    </row>
    <row r="359" spans="1:7" ht="23.25" x14ac:dyDescent="0.5">
      <c r="A359" s="61" t="s">
        <v>56</v>
      </c>
      <c r="B359" s="68">
        <v>2</v>
      </c>
      <c r="E359" s="79" t="s">
        <v>764</v>
      </c>
      <c r="F359" s="70" t="s">
        <v>765</v>
      </c>
      <c r="G359" s="72">
        <v>1</v>
      </c>
    </row>
    <row r="360" spans="1:7" ht="23.25" x14ac:dyDescent="0.5">
      <c r="A360" s="61" t="s">
        <v>56</v>
      </c>
      <c r="B360" s="68">
        <v>2</v>
      </c>
      <c r="E360" s="79" t="s">
        <v>766</v>
      </c>
      <c r="F360" s="70" t="s">
        <v>767</v>
      </c>
      <c r="G360" s="72">
        <v>1</v>
      </c>
    </row>
    <row r="361" spans="1:7" ht="23.25" x14ac:dyDescent="0.5">
      <c r="A361" s="61" t="s">
        <v>56</v>
      </c>
      <c r="B361" s="68">
        <v>2</v>
      </c>
      <c r="E361" s="79" t="s">
        <v>768</v>
      </c>
      <c r="F361" s="70" t="s">
        <v>769</v>
      </c>
      <c r="G361" s="72">
        <v>1</v>
      </c>
    </row>
    <row r="362" spans="1:7" ht="23.25" x14ac:dyDescent="0.5">
      <c r="A362" s="61" t="s">
        <v>56</v>
      </c>
      <c r="B362" s="68">
        <v>2</v>
      </c>
      <c r="E362" s="80" t="s">
        <v>770</v>
      </c>
      <c r="F362" s="70" t="s">
        <v>771</v>
      </c>
      <c r="G362" s="72">
        <v>1</v>
      </c>
    </row>
    <row r="363" spans="1:7" ht="23.25" x14ac:dyDescent="0.5">
      <c r="A363" s="61" t="s">
        <v>56</v>
      </c>
      <c r="B363" s="68">
        <v>2</v>
      </c>
      <c r="E363" s="80" t="s">
        <v>772</v>
      </c>
      <c r="F363" s="70" t="s">
        <v>773</v>
      </c>
      <c r="G363" s="72">
        <v>1</v>
      </c>
    </row>
    <row r="364" spans="1:7" ht="23.25" x14ac:dyDescent="0.5">
      <c r="A364" s="61" t="s">
        <v>56</v>
      </c>
      <c r="B364" s="68">
        <v>2</v>
      </c>
      <c r="E364" s="79" t="s">
        <v>774</v>
      </c>
      <c r="F364" s="70" t="s">
        <v>775</v>
      </c>
      <c r="G364" s="72">
        <v>2</v>
      </c>
    </row>
    <row r="365" spans="1:7" ht="23.25" x14ac:dyDescent="0.5">
      <c r="A365" s="61" t="s">
        <v>56</v>
      </c>
      <c r="B365" s="68">
        <v>2</v>
      </c>
      <c r="E365" s="79" t="s">
        <v>776</v>
      </c>
      <c r="F365" s="70" t="s">
        <v>777</v>
      </c>
      <c r="G365" s="72">
        <v>2</v>
      </c>
    </row>
    <row r="366" spans="1:7" ht="23.25" x14ac:dyDescent="0.5">
      <c r="A366" s="61" t="s">
        <v>56</v>
      </c>
      <c r="B366" s="68">
        <v>2</v>
      </c>
      <c r="E366" s="79" t="s">
        <v>778</v>
      </c>
      <c r="F366" s="70" t="s">
        <v>779</v>
      </c>
      <c r="G366" s="72">
        <v>2</v>
      </c>
    </row>
    <row r="367" spans="1:7" ht="23.25" x14ac:dyDescent="0.5">
      <c r="A367" s="61" t="s">
        <v>56</v>
      </c>
      <c r="B367" s="68">
        <v>2</v>
      </c>
      <c r="E367" s="79" t="s">
        <v>780</v>
      </c>
      <c r="F367" s="70" t="s">
        <v>781</v>
      </c>
      <c r="G367" s="72">
        <v>2</v>
      </c>
    </row>
    <row r="368" spans="1:7" ht="23.25" x14ac:dyDescent="0.5">
      <c r="A368" s="61" t="s">
        <v>56</v>
      </c>
      <c r="B368" s="68">
        <v>2</v>
      </c>
      <c r="E368" s="79" t="s">
        <v>782</v>
      </c>
      <c r="F368" s="70" t="s">
        <v>783</v>
      </c>
      <c r="G368" s="72">
        <v>2</v>
      </c>
    </row>
    <row r="369" spans="1:7" ht="23.25" x14ac:dyDescent="0.5">
      <c r="A369" s="61" t="s">
        <v>56</v>
      </c>
      <c r="B369" s="68">
        <v>2</v>
      </c>
      <c r="E369" s="79" t="s">
        <v>784</v>
      </c>
      <c r="F369" s="70" t="s">
        <v>785</v>
      </c>
      <c r="G369" s="72">
        <v>2</v>
      </c>
    </row>
    <row r="370" spans="1:7" ht="23.25" x14ac:dyDescent="0.5">
      <c r="A370" s="61" t="s">
        <v>56</v>
      </c>
      <c r="B370" s="68">
        <v>2</v>
      </c>
      <c r="E370" s="79" t="s">
        <v>786</v>
      </c>
      <c r="F370" s="70" t="s">
        <v>787</v>
      </c>
      <c r="G370" s="72">
        <v>2</v>
      </c>
    </row>
    <row r="371" spans="1:7" ht="23.25" x14ac:dyDescent="0.5">
      <c r="A371" s="61" t="s">
        <v>56</v>
      </c>
      <c r="B371" s="68">
        <v>2</v>
      </c>
      <c r="E371" s="79" t="s">
        <v>788</v>
      </c>
      <c r="F371" s="70" t="s">
        <v>789</v>
      </c>
      <c r="G371" s="72">
        <v>2</v>
      </c>
    </row>
    <row r="372" spans="1:7" ht="23.25" x14ac:dyDescent="0.5">
      <c r="A372" s="61" t="s">
        <v>56</v>
      </c>
      <c r="B372" s="68">
        <v>2</v>
      </c>
      <c r="E372" s="79" t="s">
        <v>790</v>
      </c>
      <c r="F372" s="70" t="s">
        <v>791</v>
      </c>
      <c r="G372" s="72">
        <v>2</v>
      </c>
    </row>
    <row r="373" spans="1:7" ht="23.25" x14ac:dyDescent="0.5">
      <c r="A373" s="61" t="s">
        <v>56</v>
      </c>
      <c r="B373" s="68">
        <v>2</v>
      </c>
      <c r="E373" s="79" t="s">
        <v>792</v>
      </c>
      <c r="F373" s="70" t="s">
        <v>793</v>
      </c>
      <c r="G373" s="72">
        <v>2</v>
      </c>
    </row>
    <row r="374" spans="1:7" ht="23.25" x14ac:dyDescent="0.5">
      <c r="A374" s="61" t="s">
        <v>56</v>
      </c>
      <c r="B374" s="68">
        <v>2</v>
      </c>
      <c r="E374" s="79" t="s">
        <v>794</v>
      </c>
      <c r="F374" s="70" t="s">
        <v>795</v>
      </c>
      <c r="G374" s="72">
        <v>2</v>
      </c>
    </row>
    <row r="375" spans="1:7" ht="23.25" x14ac:dyDescent="0.5">
      <c r="A375" s="61" t="s">
        <v>56</v>
      </c>
      <c r="B375" s="68">
        <v>2</v>
      </c>
      <c r="E375" s="79" t="s">
        <v>796</v>
      </c>
      <c r="F375" s="70" t="s">
        <v>797</v>
      </c>
      <c r="G375" s="72">
        <v>2</v>
      </c>
    </row>
    <row r="376" spans="1:7" ht="23.25" x14ac:dyDescent="0.5">
      <c r="A376" s="61" t="s">
        <v>56</v>
      </c>
      <c r="B376" s="68">
        <v>2</v>
      </c>
      <c r="E376" s="79" t="s">
        <v>798</v>
      </c>
      <c r="F376" s="70" t="s">
        <v>799</v>
      </c>
      <c r="G376" s="72">
        <v>2</v>
      </c>
    </row>
    <row r="377" spans="1:7" ht="23.25" x14ac:dyDescent="0.5">
      <c r="A377" s="61" t="s">
        <v>56</v>
      </c>
      <c r="B377" s="68">
        <v>2</v>
      </c>
      <c r="E377" s="79" t="s">
        <v>800</v>
      </c>
      <c r="F377" s="70" t="s">
        <v>801</v>
      </c>
      <c r="G377" s="72">
        <v>2</v>
      </c>
    </row>
    <row r="378" spans="1:7" ht="23.25" x14ac:dyDescent="0.5">
      <c r="A378" s="61" t="s">
        <v>56</v>
      </c>
      <c r="B378" s="68">
        <v>2</v>
      </c>
      <c r="E378" s="79" t="s">
        <v>802</v>
      </c>
      <c r="F378" s="70" t="s">
        <v>803</v>
      </c>
      <c r="G378" s="72">
        <v>2</v>
      </c>
    </row>
    <row r="379" spans="1:7" ht="23.25" x14ac:dyDescent="0.5">
      <c r="A379" s="61" t="s">
        <v>56</v>
      </c>
      <c r="B379" s="68">
        <v>2</v>
      </c>
      <c r="E379" s="79" t="s">
        <v>804</v>
      </c>
      <c r="F379" s="70" t="s">
        <v>805</v>
      </c>
      <c r="G379" s="72">
        <v>2</v>
      </c>
    </row>
    <row r="380" spans="1:7" ht="23.25" x14ac:dyDescent="0.5">
      <c r="A380" s="61" t="s">
        <v>56</v>
      </c>
      <c r="B380" s="68">
        <v>2</v>
      </c>
      <c r="E380" s="79" t="s">
        <v>806</v>
      </c>
      <c r="F380" s="70" t="s">
        <v>807</v>
      </c>
      <c r="G380" s="72">
        <v>2</v>
      </c>
    </row>
    <row r="381" spans="1:7" ht="23.25" x14ac:dyDescent="0.5">
      <c r="A381" s="61" t="s">
        <v>56</v>
      </c>
      <c r="B381" s="68">
        <v>2</v>
      </c>
      <c r="E381" s="79" t="s">
        <v>808</v>
      </c>
      <c r="F381" s="70" t="s">
        <v>809</v>
      </c>
      <c r="G381" s="72">
        <v>2</v>
      </c>
    </row>
    <row r="382" spans="1:7" ht="23.25" x14ac:dyDescent="0.5">
      <c r="A382" s="61" t="s">
        <v>56</v>
      </c>
      <c r="B382" s="68">
        <v>2</v>
      </c>
      <c r="E382" s="81" t="s">
        <v>810</v>
      </c>
      <c r="F382" s="70" t="s">
        <v>811</v>
      </c>
      <c r="G382" s="72">
        <v>2</v>
      </c>
    </row>
    <row r="383" spans="1:7" ht="23.25" x14ac:dyDescent="0.5">
      <c r="A383" s="61" t="s">
        <v>56</v>
      </c>
      <c r="B383" s="68">
        <v>2</v>
      </c>
      <c r="E383" s="79" t="s">
        <v>812</v>
      </c>
      <c r="F383" s="70" t="s">
        <v>813</v>
      </c>
      <c r="G383" s="72">
        <v>2</v>
      </c>
    </row>
    <row r="384" spans="1:7" ht="23.25" x14ac:dyDescent="0.5">
      <c r="A384" s="61" t="s">
        <v>56</v>
      </c>
      <c r="B384" s="68">
        <v>2</v>
      </c>
      <c r="E384" s="79" t="s">
        <v>814</v>
      </c>
      <c r="F384" s="70" t="s">
        <v>815</v>
      </c>
      <c r="G384" s="72">
        <v>2</v>
      </c>
    </row>
    <row r="385" spans="1:7" ht="23.25" x14ac:dyDescent="0.5">
      <c r="A385" s="61" t="s">
        <v>56</v>
      </c>
      <c r="B385" s="68">
        <v>2</v>
      </c>
      <c r="E385" s="79" t="s">
        <v>816</v>
      </c>
      <c r="F385" s="70" t="s">
        <v>817</v>
      </c>
      <c r="G385" s="72">
        <v>2</v>
      </c>
    </row>
    <row r="386" spans="1:7" ht="23.25" x14ac:dyDescent="0.5">
      <c r="A386" s="61" t="s">
        <v>56</v>
      </c>
      <c r="B386" s="68">
        <v>2</v>
      </c>
      <c r="E386" s="80" t="s">
        <v>818</v>
      </c>
      <c r="F386" s="70" t="s">
        <v>819</v>
      </c>
      <c r="G386" s="72">
        <v>2</v>
      </c>
    </row>
    <row r="387" spans="1:7" ht="23.25" x14ac:dyDescent="0.5">
      <c r="A387" s="61" t="s">
        <v>56</v>
      </c>
      <c r="B387" s="68">
        <v>2</v>
      </c>
      <c r="E387" s="85" t="s">
        <v>820</v>
      </c>
      <c r="F387" s="70" t="s">
        <v>821</v>
      </c>
      <c r="G387" s="72">
        <v>2</v>
      </c>
    </row>
  </sheetData>
  <mergeCells count="10">
    <mergeCell ref="DF3:DV3"/>
    <mergeCell ref="F3:F5"/>
    <mergeCell ref="G3:G5"/>
    <mergeCell ref="A1:BF1"/>
    <mergeCell ref="H3:BF3"/>
    <mergeCell ref="A2:G2"/>
    <mergeCell ref="A3:A5"/>
    <mergeCell ref="B3:B5"/>
    <mergeCell ref="C3:C5"/>
    <mergeCell ref="D3:D5"/>
  </mergeCells>
  <dataValidations count="3">
    <dataValidation type="decimal" allowBlank="1" showInputMessage="1" showErrorMessage="1" errorTitle="กรอกข้อมูลผิด" error="กรอกคะแนนผิด คิดที่เป็นไปตามเกณฑ์ คือ 0, 2.5, 5" sqref="DB1:DD4 DB11:DD1048576">
      <formula1>0</formula1>
      <formula2>5</formula2>
    </dataValidation>
    <dataValidation type="whole" allowBlank="1" showInputMessage="1" showErrorMessage="1" errorTitle="กรอกข้อมูลผิดพลาด" error="กรอกคะแนนผิด คะแนนตามเกณฑ์ คือ 0, 3, 6" sqref="DE1:DE4 DE11:DE1048576">
      <formula1>0</formula1>
      <formula2>6</formula2>
    </dataValidation>
    <dataValidation allowBlank="1" showInputMessage="1" showErrorMessage="1" errorTitle="กรอกข้อมูลผิดพลาด" error="กรอกคะแนนผิด คะแนนตามเกณฑ์ คือ 0, 3, 6" sqref="DF1:DJ1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6" workbookViewId="0">
      <selection activeCell="B18" sqref="B18"/>
    </sheetView>
  </sheetViews>
  <sheetFormatPr defaultRowHeight="14.25" x14ac:dyDescent="0.2"/>
  <cols>
    <col min="1" max="1" width="28.75" customWidth="1"/>
  </cols>
  <sheetData>
    <row r="1" spans="1:13" ht="69" customHeight="1" x14ac:dyDescent="0.6">
      <c r="A1" s="109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1.2" customHeight="1" x14ac:dyDescent="0.2">
      <c r="A2" s="106"/>
      <c r="B2" s="107"/>
      <c r="C2" s="107"/>
      <c r="D2" s="107"/>
      <c r="E2" s="107"/>
      <c r="F2" s="107"/>
      <c r="K2" s="107"/>
      <c r="L2" s="107"/>
      <c r="M2" s="107"/>
    </row>
    <row r="3" spans="1:13" ht="21.2" customHeight="1" x14ac:dyDescent="0.2">
      <c r="A3" s="106" t="s">
        <v>24</v>
      </c>
      <c r="B3" s="107"/>
      <c r="C3" s="107"/>
      <c r="D3" s="107"/>
      <c r="E3" s="107"/>
      <c r="F3" s="107"/>
      <c r="G3" s="108" t="s">
        <v>25</v>
      </c>
      <c r="H3" s="107"/>
      <c r="I3" s="107"/>
      <c r="J3" s="107"/>
      <c r="K3" s="107"/>
      <c r="L3" s="107"/>
      <c r="M3" s="107"/>
    </row>
    <row r="4" spans="1:13" ht="21.2" customHeight="1" x14ac:dyDescent="0.2">
      <c r="A4" s="106" t="s">
        <v>26</v>
      </c>
      <c r="B4" s="107"/>
      <c r="C4" s="107"/>
      <c r="D4" s="107"/>
      <c r="E4" s="107"/>
      <c r="F4" s="107"/>
      <c r="G4" s="108" t="s">
        <v>27</v>
      </c>
      <c r="H4" s="107"/>
      <c r="I4" s="107"/>
      <c r="J4" s="107"/>
      <c r="K4" s="107"/>
      <c r="L4" s="107"/>
      <c r="M4" s="107"/>
    </row>
    <row r="6" spans="1:13" ht="29.25" customHeight="1" x14ac:dyDescent="0.2">
      <c r="A6" s="105" t="s">
        <v>28</v>
      </c>
      <c r="B6" s="105" t="s">
        <v>29</v>
      </c>
      <c r="C6" s="105" t="s">
        <v>30</v>
      </c>
      <c r="D6" s="105" t="s">
        <v>31</v>
      </c>
      <c r="E6" s="105" t="s">
        <v>32</v>
      </c>
      <c r="F6" s="105" t="s">
        <v>33</v>
      </c>
      <c r="G6" s="97" t="s">
        <v>34</v>
      </c>
      <c r="H6" s="99" t="s">
        <v>35</v>
      </c>
      <c r="I6" s="101" t="s">
        <v>36</v>
      </c>
      <c r="J6" s="102" t="s">
        <v>37</v>
      </c>
      <c r="K6" s="103"/>
      <c r="L6" s="103"/>
      <c r="M6" s="104"/>
    </row>
    <row r="7" spans="1:13" ht="29.25" customHeight="1" x14ac:dyDescent="0.2">
      <c r="A7" s="100"/>
      <c r="B7" s="100"/>
      <c r="C7" s="100"/>
      <c r="D7" s="100"/>
      <c r="E7" s="100"/>
      <c r="F7" s="100"/>
      <c r="G7" s="98"/>
      <c r="H7" s="100"/>
      <c r="I7" s="100"/>
      <c r="J7" s="33" t="s">
        <v>38</v>
      </c>
      <c r="K7" s="34" t="s">
        <v>39</v>
      </c>
      <c r="L7" s="34" t="s">
        <v>40</v>
      </c>
      <c r="M7" s="34" t="s">
        <v>41</v>
      </c>
    </row>
    <row r="8" spans="1:13" ht="27" customHeight="1" x14ac:dyDescent="0.2">
      <c r="A8" s="35" t="s">
        <v>42</v>
      </c>
      <c r="B8" s="36">
        <v>382</v>
      </c>
      <c r="C8" s="36">
        <v>100</v>
      </c>
      <c r="D8" s="37">
        <f>MIN(thai!DU6:DU30)</f>
        <v>0</v>
      </c>
      <c r="E8" s="37">
        <f>MAX(thai!DU6:DU30)</f>
        <v>0</v>
      </c>
      <c r="F8" s="38" t="e">
        <f>AVERAGE(thai!DU6:DU30)</f>
        <v>#DIV/0!</v>
      </c>
      <c r="G8" s="38" t="e">
        <f>STDEV(thai!DU6:DU30)</f>
        <v>#DIV/0!</v>
      </c>
      <c r="H8" s="38" t="e">
        <f>(F8/C8)*100</f>
        <v>#DIV/0!</v>
      </c>
      <c r="I8" s="38" t="e">
        <f>(G8/F8)*100</f>
        <v>#DIV/0!</v>
      </c>
      <c r="J8" s="38">
        <f>(COUNTIF(thai!DV6:DV30,"ปรับปรุง")/B8)*100</f>
        <v>0</v>
      </c>
      <c r="K8" s="38">
        <f>(COUNTIF(thai!DV6:DV30,"พอใช้")/B8)*100</f>
        <v>0</v>
      </c>
      <c r="L8" s="38">
        <f>(COUNTIF(thai!DV6:DV30,"ดี")/B8)*100</f>
        <v>0</v>
      </c>
      <c r="M8" s="38">
        <f>(COUNTIF(thai!DV6:DV30,"ดีมาก")/B8)*100</f>
        <v>0</v>
      </c>
    </row>
    <row r="9" spans="1:13" s="43" customFormat="1" ht="27" customHeight="1" x14ac:dyDescent="0.2">
      <c r="A9" s="39" t="s">
        <v>43</v>
      </c>
      <c r="B9" s="40">
        <v>382</v>
      </c>
      <c r="C9" s="40">
        <v>21</v>
      </c>
      <c r="D9" s="41">
        <f>MIN(thai!DK6:DK30)</f>
        <v>0</v>
      </c>
      <c r="E9" s="41">
        <f>MAX(thai!DK6:DK30)</f>
        <v>0</v>
      </c>
      <c r="F9" s="42" t="e">
        <f>AVERAGE(thai!DK6:DK30)</f>
        <v>#DIV/0!</v>
      </c>
      <c r="G9" s="42" t="e">
        <f>STDEV(thai!DK6:DK30)</f>
        <v>#DIV/0!</v>
      </c>
      <c r="H9" s="42" t="e">
        <f t="shared" ref="H9:H18" si="0">(F9/C9)*100</f>
        <v>#DIV/0!</v>
      </c>
      <c r="I9" s="42" t="e">
        <f t="shared" ref="I9:I18" si="1">(G9/F9)*100</f>
        <v>#DIV/0!</v>
      </c>
      <c r="J9" s="42">
        <f>(COUNTIF(thai!DL6:DL30,"ปรับปรุง")/B9)*100</f>
        <v>0</v>
      </c>
      <c r="K9" s="42">
        <f>(COUNTIF(thai!DL6:DL30,"พอใช้")/B9)*100</f>
        <v>0</v>
      </c>
      <c r="L9" s="42">
        <f>(COUNTIF(thai!DL6:DL30,"ดี")/B9)*100</f>
        <v>0</v>
      </c>
      <c r="M9" s="42">
        <f>(COUNTIF(thai!DL6:DL30,"ดีมาก")/B9)*100</f>
        <v>0</v>
      </c>
    </row>
    <row r="10" spans="1:13" ht="27" customHeight="1" x14ac:dyDescent="0.2">
      <c r="A10" s="44" t="s">
        <v>44</v>
      </c>
      <c r="B10" s="45">
        <v>382</v>
      </c>
      <c r="C10" s="45">
        <v>21</v>
      </c>
      <c r="D10" s="46">
        <f>MIN(thai!DF6:DF30)</f>
        <v>0</v>
      </c>
      <c r="E10" s="46">
        <f>MAX(thai!DF6:DF30)</f>
        <v>0</v>
      </c>
      <c r="F10" s="47" t="e">
        <f>AVERAGE(thai!DF6:DF30)</f>
        <v>#DIV/0!</v>
      </c>
      <c r="G10" s="47" t="e">
        <f>STDEV(thai!DF6:DF30)</f>
        <v>#DIV/0!</v>
      </c>
      <c r="H10" s="47" t="e">
        <f t="shared" si="0"/>
        <v>#DIV/0!</v>
      </c>
      <c r="I10" s="47" t="e">
        <f t="shared" si="1"/>
        <v>#DIV/0!</v>
      </c>
      <c r="J10" s="47"/>
      <c r="K10" s="47"/>
      <c r="L10" s="47"/>
      <c r="M10" s="47"/>
    </row>
    <row r="11" spans="1:13" s="43" customFormat="1" ht="27" customHeight="1" x14ac:dyDescent="0.2">
      <c r="A11" s="39" t="s">
        <v>45</v>
      </c>
      <c r="B11" s="40">
        <v>382</v>
      </c>
      <c r="C11" s="40">
        <v>17</v>
      </c>
      <c r="D11" s="48">
        <f>MIN(thai!DM6:DM30)</f>
        <v>0</v>
      </c>
      <c r="E11" s="48">
        <f>MAX(thai!DM6:DM30)</f>
        <v>0</v>
      </c>
      <c r="F11" s="42" t="e">
        <f>AVERAGE(thai!DM6:DM30)</f>
        <v>#DIV/0!</v>
      </c>
      <c r="G11" s="42" t="e">
        <f>STDEV(thai!DM6:DM30)</f>
        <v>#DIV/0!</v>
      </c>
      <c r="H11" s="42" t="e">
        <f t="shared" si="0"/>
        <v>#DIV/0!</v>
      </c>
      <c r="I11" s="42" t="e">
        <f t="shared" si="1"/>
        <v>#DIV/0!</v>
      </c>
      <c r="J11" s="42">
        <f>(COUNTIF(thai!DN6:DN30,"ปรับปรุง")/B11)*100</f>
        <v>0</v>
      </c>
      <c r="K11" s="42">
        <f>(COUNTIF(thai!DN6:DN30,"พอใช้")/B11)*100</f>
        <v>0</v>
      </c>
      <c r="L11" s="42">
        <f>(COUNTIF(thai!DN6:DN30,"ดี")/B11)*100</f>
        <v>0</v>
      </c>
      <c r="M11" s="42">
        <f>(COUNTIF(thai!DN6:DN30,"ดีมาก")/B11)*100</f>
        <v>0</v>
      </c>
    </row>
    <row r="12" spans="1:13" ht="27" customHeight="1" x14ac:dyDescent="0.2">
      <c r="A12" s="44" t="s">
        <v>46</v>
      </c>
      <c r="B12" s="45">
        <v>382</v>
      </c>
      <c r="C12" s="45">
        <v>17</v>
      </c>
      <c r="D12" s="49">
        <f>MIN(thai!DG6:DG30)</f>
        <v>0</v>
      </c>
      <c r="E12" s="49">
        <f>MAX(thai!DG6:DG30)</f>
        <v>0</v>
      </c>
      <c r="F12" s="47" t="e">
        <f>AVERAGE(thai!DG6:DG30)</f>
        <v>#DIV/0!</v>
      </c>
      <c r="G12" s="47" t="e">
        <f>STDEV(thai!DG6:DG30)</f>
        <v>#DIV/0!</v>
      </c>
      <c r="H12" s="47" t="e">
        <f t="shared" si="0"/>
        <v>#DIV/0!</v>
      </c>
      <c r="I12" s="47" t="e">
        <f t="shared" si="1"/>
        <v>#DIV/0!</v>
      </c>
      <c r="J12" s="47"/>
      <c r="K12" s="47"/>
      <c r="L12" s="47"/>
      <c r="M12" s="47"/>
    </row>
    <row r="13" spans="1:13" s="43" customFormat="1" ht="27" customHeight="1" x14ac:dyDescent="0.2">
      <c r="A13" s="39" t="s">
        <v>47</v>
      </c>
      <c r="B13" s="40">
        <v>382</v>
      </c>
      <c r="C13" s="40">
        <v>12</v>
      </c>
      <c r="D13" s="41">
        <f>MIN(thai!DO6:DO30)</f>
        <v>0</v>
      </c>
      <c r="E13" s="41">
        <f>MAX(thai!DO6:DO30)</f>
        <v>0</v>
      </c>
      <c r="F13" s="42" t="e">
        <f>AVERAGE(thai!DO6:DO30)</f>
        <v>#DIV/0!</v>
      </c>
      <c r="G13" s="42" t="e">
        <f>STDEV(thai!DO6:DO30)</f>
        <v>#DIV/0!</v>
      </c>
      <c r="H13" s="42" t="e">
        <f t="shared" si="0"/>
        <v>#DIV/0!</v>
      </c>
      <c r="I13" s="42" t="e">
        <f t="shared" si="1"/>
        <v>#DIV/0!</v>
      </c>
      <c r="J13" s="42">
        <f>(COUNTIF(thai!DP6:DP30,"ปรับปรุง")/B13)*100</f>
        <v>0</v>
      </c>
      <c r="K13" s="42">
        <f>(COUNTIF(thai!DP6:DP30,"พอใช้")/B13)*100</f>
        <v>0</v>
      </c>
      <c r="L13" s="42">
        <f>(COUNTIF(thai!DP6:DP30,"ดี")/B13)*100</f>
        <v>0</v>
      </c>
      <c r="M13" s="42">
        <f>(COUNTIF(thai!DP6:DP30,"ดีมาก")/B13)*100</f>
        <v>0</v>
      </c>
    </row>
    <row r="14" spans="1:13" ht="27" customHeight="1" x14ac:dyDescent="0.2">
      <c r="A14" s="44" t="s">
        <v>48</v>
      </c>
      <c r="B14" s="45">
        <v>382</v>
      </c>
      <c r="C14" s="45">
        <v>12</v>
      </c>
      <c r="D14" s="46">
        <f>MIN(thai!DH6:DH30)</f>
        <v>0</v>
      </c>
      <c r="E14" s="46">
        <f>MAX(thai!DH6:DH30)</f>
        <v>0</v>
      </c>
      <c r="F14" s="47" t="e">
        <f>AVERAGE(thai!DH6:DH30)</f>
        <v>#DIV/0!</v>
      </c>
      <c r="G14" s="47" t="e">
        <f>STDEV(thai!DH6:DH30)</f>
        <v>#DIV/0!</v>
      </c>
      <c r="H14" s="47" t="e">
        <f t="shared" si="0"/>
        <v>#DIV/0!</v>
      </c>
      <c r="I14" s="47" t="e">
        <f t="shared" si="1"/>
        <v>#DIV/0!</v>
      </c>
      <c r="J14" s="47"/>
      <c r="K14" s="47"/>
      <c r="L14" s="47"/>
      <c r="M14" s="47"/>
    </row>
    <row r="15" spans="1:13" ht="27" customHeight="1" x14ac:dyDescent="0.2">
      <c r="A15" s="39" t="s">
        <v>49</v>
      </c>
      <c r="B15" s="40">
        <v>382</v>
      </c>
      <c r="C15" s="40">
        <v>31.5</v>
      </c>
      <c r="D15" s="51">
        <f>MIN(thai!DQ6:DQ30)</f>
        <v>0</v>
      </c>
      <c r="E15" s="51">
        <f>MAX(thai!DQ6:DQ30)</f>
        <v>0</v>
      </c>
      <c r="F15" s="51" t="e">
        <f>AVERAGE(thai!DQ6:DQ30)</f>
        <v>#DIV/0!</v>
      </c>
      <c r="G15" s="51" t="e">
        <f>STDEV(thai!DQ6:DQ30)</f>
        <v>#DIV/0!</v>
      </c>
      <c r="H15" s="42" t="e">
        <f t="shared" si="0"/>
        <v>#DIV/0!</v>
      </c>
      <c r="I15" s="42" t="e">
        <f t="shared" si="1"/>
        <v>#DIV/0!</v>
      </c>
      <c r="J15" s="42">
        <f>(COUNTIF(thai!DR6:DR30,"ปรับปรุง")/B15)*100</f>
        <v>0</v>
      </c>
      <c r="K15" s="42">
        <f>(COUNTIF(thai!DR6:DR30,"พอใช้")/B15)*100</f>
        <v>0</v>
      </c>
      <c r="L15" s="42">
        <f>(COUNTIF(thai!DR6:DR30,"ดี")/B15)*100</f>
        <v>0</v>
      </c>
      <c r="M15" s="42">
        <f>(COUNTIF(thai!DR6:DR30,"ดีมาก")/B15)*100</f>
        <v>0</v>
      </c>
    </row>
    <row r="16" spans="1:13" s="50" customFormat="1" ht="27" customHeight="1" x14ac:dyDescent="0.2">
      <c r="A16" s="44" t="s">
        <v>50</v>
      </c>
      <c r="B16" s="45">
        <v>382</v>
      </c>
      <c r="C16" s="45">
        <v>31.5</v>
      </c>
      <c r="D16" s="52">
        <f>MIN(thai!DI6:DI30)</f>
        <v>0</v>
      </c>
      <c r="E16" s="52">
        <f>MAX(thai!DI6:DI30)</f>
        <v>0</v>
      </c>
      <c r="F16" s="52" t="e">
        <f>AVERAGE(thai!DI6:DI30)</f>
        <v>#DIV/0!</v>
      </c>
      <c r="G16" s="52" t="e">
        <f>STDEV(thai!DI6:DI30)</f>
        <v>#DIV/0!</v>
      </c>
      <c r="H16" s="47" t="e">
        <f t="shared" si="0"/>
        <v>#DIV/0!</v>
      </c>
      <c r="I16" s="47" t="e">
        <f t="shared" si="1"/>
        <v>#DIV/0!</v>
      </c>
      <c r="J16" s="47"/>
      <c r="K16" s="47"/>
      <c r="L16" s="47"/>
      <c r="M16" s="47"/>
    </row>
    <row r="17" spans="1:13" ht="25.5" customHeight="1" x14ac:dyDescent="0.2">
      <c r="A17" s="39" t="s">
        <v>51</v>
      </c>
      <c r="B17" s="40">
        <v>382</v>
      </c>
      <c r="C17" s="40">
        <v>18.5</v>
      </c>
      <c r="D17" s="51">
        <f>MIN(thai!DS6:DS30)</f>
        <v>0</v>
      </c>
      <c r="E17" s="51">
        <f>MAX(thai!DS6:DS30)</f>
        <v>0</v>
      </c>
      <c r="F17" s="51" t="e">
        <f>AVERAGE(thai!DS6:DS30)</f>
        <v>#DIV/0!</v>
      </c>
      <c r="G17" s="51" t="e">
        <f>STDEV(thai!DS6:DS30)</f>
        <v>#DIV/0!</v>
      </c>
      <c r="H17" s="42" t="e">
        <f t="shared" si="0"/>
        <v>#DIV/0!</v>
      </c>
      <c r="I17" s="42" t="e">
        <f t="shared" si="1"/>
        <v>#DIV/0!</v>
      </c>
      <c r="J17" s="42">
        <f>(COUNTIF(thai!DT6:DT30,"ปรับปรุง")/B17)*100</f>
        <v>0</v>
      </c>
      <c r="K17" s="42">
        <f>(COUNTIF(thai!DT6:DT30,"พอใช้")/B17)*100</f>
        <v>0</v>
      </c>
      <c r="L17" s="42">
        <f>(COUNTIF(thai!DT6:DT30,"ดี")/B17)*100</f>
        <v>0</v>
      </c>
      <c r="M17" s="42">
        <f>(COUNTIF(thai!DT6:DT30,"ดีมาก")/B17)*100</f>
        <v>0</v>
      </c>
    </row>
    <row r="18" spans="1:13" s="50" customFormat="1" ht="25.5" customHeight="1" x14ac:dyDescent="0.2">
      <c r="A18" s="44" t="s">
        <v>52</v>
      </c>
      <c r="B18" s="45">
        <v>382</v>
      </c>
      <c r="C18" s="45">
        <v>18.5</v>
      </c>
      <c r="D18" s="52">
        <f>MIN(thai!DJ6:DJ30)</f>
        <v>0</v>
      </c>
      <c r="E18" s="52">
        <f>MAX(thai!DJ6:DJ30)</f>
        <v>0</v>
      </c>
      <c r="F18" s="52" t="e">
        <f>AVERAGE(thai!DJ6:DJ30)</f>
        <v>#DIV/0!</v>
      </c>
      <c r="G18" s="52" t="e">
        <f>STDEV(thai!DJ6:DJ30)</f>
        <v>#DIV/0!</v>
      </c>
      <c r="H18" s="47" t="e">
        <f t="shared" si="0"/>
        <v>#DIV/0!</v>
      </c>
      <c r="I18" s="47" t="e">
        <f t="shared" si="1"/>
        <v>#DIV/0!</v>
      </c>
      <c r="J18" s="47"/>
      <c r="K18" s="47"/>
      <c r="L18" s="47"/>
      <c r="M18" s="47"/>
    </row>
  </sheetData>
  <mergeCells count="17">
    <mergeCell ref="A4:F4"/>
    <mergeCell ref="G4:M4"/>
    <mergeCell ref="A1:J1"/>
    <mergeCell ref="K1:M2"/>
    <mergeCell ref="A2:F2"/>
    <mergeCell ref="A3:F3"/>
    <mergeCell ref="G3:M3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thai</vt:lpstr>
      <vt:lpstr>รายงาน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Windows User</cp:lastModifiedBy>
  <cp:lastPrinted>2017-11-22T19:01:25Z</cp:lastPrinted>
  <dcterms:created xsi:type="dcterms:W3CDTF">2017-10-27T03:40:44Z</dcterms:created>
  <dcterms:modified xsi:type="dcterms:W3CDTF">2018-03-09T09:15:00Z</dcterms:modified>
</cp:coreProperties>
</file>