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firstSheet="2" activeTab="10"/>
  </bookViews>
  <sheets>
    <sheet name="input1" sheetId="1" r:id="rId1"/>
    <sheet name="input2" sheetId="2" r:id="rId2"/>
    <sheet name="input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>
    <definedName name="_xlnm.Print_Area" localSheetId="10">'graph'!$A$1:$K$33</definedName>
    <definedName name="_xlnm.Print_Area" localSheetId="6">'report1'!$A$1:$S$56</definedName>
    <definedName name="_xlnm.Print_Area" localSheetId="7">'report2'!$A$1:$S$56</definedName>
    <definedName name="_xlnm.Print_Area" localSheetId="8">'report3'!$A$1:$S$56</definedName>
    <definedName name="_xlnm.Print_Area" localSheetId="9">'summary'!$A$1:$S$56</definedName>
  </definedNames>
  <calcPr fullCalcOnLoad="1"/>
</workbook>
</file>

<file path=xl/sharedStrings.xml><?xml version="1.0" encoding="utf-8"?>
<sst xmlns="http://schemas.openxmlformats.org/spreadsheetml/2006/main" count="731" uniqueCount="155">
  <si>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</si>
  <si>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</si>
  <si>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</si>
  <si>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</si>
  <si>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</si>
  <si>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</si>
  <si>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</si>
  <si>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</si>
  <si>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</si>
  <si>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</si>
  <si>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</si>
  <si>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</si>
  <si>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</si>
  <si>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</si>
  <si>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</si>
  <si>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</si>
  <si>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</si>
  <si>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</si>
  <si>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</si>
  <si>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</si>
  <si>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</si>
  <si>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</si>
  <si>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</si>
  <si>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</si>
  <si>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</si>
  <si>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</si>
  <si>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</si>
  <si>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</si>
  <si>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</si>
  <si>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</si>
  <si>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</si>
  <si>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</si>
  <si>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</si>
  <si>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</si>
  <si>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</si>
  <si>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</si>
  <si>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20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</si>
  <si>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</si>
  <si>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</si>
  <si>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</si>
  <si>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</si>
  <si>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</si>
  <si>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</si>
  <si>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</si>
  <si>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</si>
  <si>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</si>
  <si>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</si>
  <si>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</si>
  <si>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</si>
  <si>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</si>
  <si>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</si>
  <si>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</si>
  <si>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</si>
  <si>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</si>
  <si>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</si>
  <si>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</si>
  <si>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</si>
  <si>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รายงานโดย………..……………………………………………(ลงชื่อ)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</si>
  <si>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</si>
  <si>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</si>
  <si>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</si>
  <si>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</si>
  <si>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</si>
  <si>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</si>
  <si>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</si>
  <si>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</si>
  <si>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</si>
  <si>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</si>
  <si>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</si>
  <si>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</si>
  <si>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</si>
  <si>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</si>
  <si>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</si>
  <si>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</si>
  <si>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</si>
  <si>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</si>
  <si>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r>
      <t xml:space="preserve">ปี 2561 - </t>
    </r>
    <r>
      <rPr>
        <b/>
        <sz val="16"/>
        <rFont val="BrowalliaUPC"/>
        <family val="2"/>
      </rPr>
      <t>SDQ</t>
    </r>
  </si>
  <si>
    <t>1/10</t>
  </si>
  <si>
    <t>09276</t>
  </si>
  <si>
    <t>เด็กชายกำแหง  ทองมาก</t>
  </si>
  <si>
    <t>09277</t>
  </si>
  <si>
    <t>เด็กชายจิตริน  ไก่จันทร์</t>
  </si>
  <si>
    <t>09279</t>
  </si>
  <si>
    <t>เด็กชายจิรพงศ์  ชนะจอหอ</t>
  </si>
  <si>
    <t>09280</t>
  </si>
  <si>
    <t>เด็กชายจิรภัทร  ศรีหาภูธร</t>
  </si>
  <si>
    <t>09282</t>
  </si>
  <si>
    <t>เด็กชายชลธิชาติ  ฮกหล่อ</t>
  </si>
  <si>
    <t>09283</t>
  </si>
  <si>
    <t>เด็กชายไชยณรงค์  บุกขุนทด</t>
  </si>
  <si>
    <t>09306</t>
  </si>
  <si>
    <t>เด็กชายณัฐนันท์  แก้วประเสริฐ</t>
  </si>
  <si>
    <t>09284</t>
  </si>
  <si>
    <t>เด็กชายณัฐภัทร  พรหมศรี</t>
  </si>
  <si>
    <t>09285</t>
  </si>
  <si>
    <t>เด็กชายณัฐวุฒิ  รามคล้าย</t>
  </si>
  <si>
    <t>09286</t>
  </si>
  <si>
    <t>เด็กชายติณณภพ  ธนาวุฒิ</t>
  </si>
  <si>
    <t>09287</t>
  </si>
  <si>
    <t>เด็กชายเตชสิทธิ์  เพ็งพิภาค</t>
  </si>
  <si>
    <t>09288</t>
  </si>
  <si>
    <t>เด็กชายธรรมวัฒต์  ดคณา</t>
  </si>
  <si>
    <t>09289</t>
  </si>
  <si>
    <t>เด็กชายธีมากร  น้ำเงิน</t>
  </si>
  <si>
    <t>09290</t>
  </si>
  <si>
    <t>เด็กชายนัทวุฒิ  ลอยดี</t>
  </si>
  <si>
    <t>09291</t>
  </si>
  <si>
    <t>เด็กชายปกรณ์  เดชพร</t>
  </si>
  <si>
    <t>09292</t>
  </si>
  <si>
    <t>เด็กชายปัญญวัฒน์  สังข์ทอง</t>
  </si>
  <si>
    <t>09293</t>
  </si>
  <si>
    <t>เด็กชายปาราเมศ  เครือหวัง</t>
  </si>
  <si>
    <t>09294</t>
  </si>
  <si>
    <t>เด็กชายพงศธร  จามจุรี</t>
  </si>
  <si>
    <t>09295</t>
  </si>
  <si>
    <t>เด็กชายพีรพล  อังษานาม</t>
  </si>
  <si>
    <t>09296</t>
  </si>
  <si>
    <t>เด็กชายรณกฤต  ทองสัมฤทธิ์</t>
  </si>
  <si>
    <t>09297</t>
  </si>
  <si>
    <t>เด็กชายระพีพัฒน์  สุระวิทย์</t>
  </si>
  <si>
    <t>09298</t>
  </si>
  <si>
    <t>เด็กชายสัภยา  แซ่ย่าง</t>
  </si>
  <si>
    <t>09299</t>
  </si>
  <si>
    <t>เด็กชายอนุพงศ์  เพชร์หับ</t>
  </si>
  <si>
    <t>09300</t>
  </si>
  <si>
    <t>เด็กชายอภิรักษ์  ชนไธสง</t>
  </si>
  <si>
    <t>09301</t>
  </si>
  <si>
    <t>เด็กชายอองลี  ศิริบูรณ์</t>
  </si>
  <si>
    <t>09302</t>
  </si>
  <si>
    <t>เด็กชายอาซีซัน  บินอับดุลย์ละสะ</t>
  </si>
  <si>
    <t>09275</t>
  </si>
  <si>
    <t>เด็กหญิงกัญญารัตน์  ศรีเจริญ</t>
  </si>
  <si>
    <t>09278</t>
  </si>
  <si>
    <t>เด็กหญิงจินต์จุฑา  แย้มชื่น</t>
  </si>
  <si>
    <t>09303</t>
  </si>
  <si>
    <t>เด็กหญิงเขมจิรา  พลประภาส</t>
  </si>
  <si>
    <t>09304</t>
  </si>
  <si>
    <t>เด็กหญิงจิรภิญญา  แซ่ย่าง</t>
  </si>
  <si>
    <t>09305</t>
  </si>
  <si>
    <t>เด็กหญิงชรินรัตน์  คงประเสริฐ</t>
  </si>
  <si>
    <t>09307</t>
  </si>
  <si>
    <t>เด็กหญิงรัตนาภรณ์  เกตุงาม</t>
  </si>
  <si>
    <t>09308</t>
  </si>
  <si>
    <t>เด็กหญิงวริษา  สุขสม</t>
  </si>
  <si>
    <t>09309</t>
  </si>
  <si>
    <t>เด็กหญิงสุภานัน  ดวงมาลา</t>
  </si>
  <si>
    <t>09311</t>
  </si>
  <si>
    <t>เด็กหญิงอมรรัตน์  ขันวงษ์</t>
  </si>
  <si>
    <t>09312</t>
  </si>
  <si>
    <t>เด็กหญิงอัมรัตน์  ลิ่มวงศ์</t>
  </si>
  <si>
    <t>09381</t>
  </si>
  <si>
    <t>เด็กหญิงสุวรรณี  ศรีโอฬาร</t>
  </si>
  <si>
    <t>09382</t>
  </si>
  <si>
    <t>เด็กหญิงสุธาวี  จันทร์อุ่มเหม้า</t>
  </si>
  <si>
    <t>ชั้น ม.1/10 (ครูสาลีรัตน์, ครูอภิเดช)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</si>
</sst>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57">
    <font>
      <sz val="14"/>
      <name val="Cordia New"/>
      <family val="0"/>
    </font>
    <font>
      <b/>
      <sz val="14"/>
      <name val="Cordia New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b/>
      <sz val="16"/>
      <name val="BrowalliaUPC"/>
      <family val="2"/>
    </font>
    <font>
      <sz val="14"/>
      <color indexed="8"/>
      <name val="BrowalliaUPC"/>
      <family val="2"/>
    </font>
    <font>
      <sz val="8"/>
      <name val="Cordia New"/>
      <family val="2"/>
    </font>
    <font>
      <sz val="17"/>
      <color indexed="8"/>
      <name val="Cordia New"/>
      <family val="0"/>
    </font>
    <font>
      <b/>
      <sz val="22"/>
      <color indexed="8"/>
      <name val="Cordia New"/>
      <family val="0"/>
    </font>
    <font>
      <sz val="14"/>
      <color indexed="8"/>
      <name val="Cordia New"/>
      <family val="0"/>
    </font>
    <font>
      <sz val="16"/>
      <color indexed="8"/>
      <name val="Cordia New"/>
      <family val="0"/>
    </font>
    <font>
      <sz val="14.35"/>
      <color indexed="8"/>
      <name val="Cordia New"/>
      <family val="0"/>
    </font>
    <font>
      <sz val="15.75"/>
      <color indexed="8"/>
      <name val="Cordia New"/>
      <family val="0"/>
    </font>
    <font>
      <b/>
      <sz val="20"/>
      <color indexed="8"/>
      <name val="Cordia New"/>
      <family val="0"/>
    </font>
    <font>
      <sz val="20.25"/>
      <color indexed="8"/>
      <name val="Cordia New"/>
      <family val="0"/>
    </font>
    <font>
      <sz val="13.25"/>
      <color indexed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1.25"/>
      <color indexed="8"/>
      <name val="BrowalliaUPC"/>
      <family val="0"/>
    </font>
    <font>
      <b/>
      <sz val="16"/>
      <color indexed="8"/>
      <name val="BrowalliaUPC"/>
      <family val="0"/>
    </font>
    <font>
      <b/>
      <sz val="21.75"/>
      <color indexed="8"/>
      <name val="BrowalliaUPC"/>
      <family val="0"/>
    </font>
    <font>
      <b/>
      <sz val="18"/>
      <color indexed="8"/>
      <name val="Cordia New"/>
      <family val="0"/>
    </font>
    <font>
      <b/>
      <sz val="20.25"/>
      <color indexed="8"/>
      <name val="Cordia New"/>
      <family val="0"/>
    </font>
    <font>
      <b/>
      <sz val="22"/>
      <color indexed="8"/>
      <name val="Browall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1" fontId="3" fillId="33" borderId="38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39" xfId="0" applyNumberFormat="1" applyFont="1" applyFill="1" applyBorder="1" applyAlignment="1">
      <alignment horizontal="left"/>
    </xf>
    <xf numFmtId="0" fontId="3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3" fillId="33" borderId="4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" fontId="3" fillId="33" borderId="32" xfId="0" applyNumberFormat="1" applyFont="1" applyFill="1" applyBorder="1" applyAlignment="1">
      <alignment horizontal="center"/>
    </xf>
    <xf numFmtId="1" fontId="3" fillId="33" borderId="46" xfId="0" applyNumberFormat="1" applyFont="1" applyFill="1" applyBorder="1" applyAlignment="1">
      <alignment horizontal="left"/>
    </xf>
    <xf numFmtId="0" fontId="3" fillId="33" borderId="3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/>
    </xf>
    <xf numFmtId="0" fontId="2" fillId="0" borderId="37" xfId="0" applyFont="1" applyBorder="1" applyAlignment="1">
      <alignment/>
    </xf>
    <xf numFmtId="0" fontId="3" fillId="33" borderId="48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49" fontId="3" fillId="33" borderId="47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33" borderId="48" xfId="0" applyNumberFormat="1" applyFont="1" applyFill="1" applyBorder="1" applyAlignment="1">
      <alignment horizontal="center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49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3" borderId="50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40" xfId="0" applyNumberFormat="1" applyFont="1" applyBorder="1" applyAlignment="1">
      <alignment horizontal="left"/>
    </xf>
    <xf numFmtId="1" fontId="3" fillId="0" borderId="39" xfId="0" applyNumberFormat="1" applyFont="1" applyBorder="1" applyAlignment="1">
      <alignment horizontal="left"/>
    </xf>
    <xf numFmtId="1" fontId="3" fillId="0" borderId="38" xfId="0" applyNumberFormat="1" applyFont="1" applyBorder="1" applyAlignment="1">
      <alignment horizontal="left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" fontId="3" fillId="0" borderId="2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1" fontId="3" fillId="0" borderId="39" xfId="0" applyNumberFormat="1" applyFont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 applyProtection="1">
      <alignment horizontal="center" vertical="center"/>
      <protection locked="0"/>
    </xf>
    <xf numFmtId="49" fontId="3" fillId="33" borderId="48" xfId="0" applyNumberFormat="1" applyFont="1" applyFill="1" applyBorder="1" applyAlignment="1" applyProtection="1">
      <alignment horizontal="center" vertical="center"/>
      <protection locked="0"/>
    </xf>
    <xf numFmtId="1" fontId="3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/>
    </xf>
    <xf numFmtId="1" fontId="3" fillId="33" borderId="62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1" fontId="3" fillId="33" borderId="63" xfId="0" applyNumberFormat="1" applyFont="1" applyFill="1" applyBorder="1" applyAlignment="1">
      <alignment horizontal="center"/>
    </xf>
    <xf numFmtId="1" fontId="3" fillId="33" borderId="45" xfId="0" applyNumberFormat="1" applyFont="1" applyFill="1" applyBorder="1" applyAlignment="1">
      <alignment horizontal="left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textRotation="90"/>
    </xf>
    <xf numFmtId="0" fontId="3" fillId="33" borderId="36" xfId="0" applyFont="1" applyFill="1" applyBorder="1" applyAlignment="1">
      <alignment horizontal="center" textRotation="90"/>
    </xf>
    <xf numFmtId="0" fontId="3" fillId="33" borderId="27" xfId="0" applyFont="1" applyFill="1" applyBorder="1" applyAlignment="1">
      <alignment horizontal="center" textRotation="90"/>
    </xf>
    <xf numFmtId="0" fontId="3" fillId="33" borderId="60" xfId="0" applyFont="1" applyFill="1" applyBorder="1" applyAlignment="1">
      <alignment horizontal="center" textRotation="90"/>
    </xf>
    <xf numFmtId="0" fontId="3" fillId="33" borderId="17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3" fillId="33" borderId="45" xfId="0" applyFont="1" applyFill="1" applyBorder="1" applyAlignment="1">
      <alignment horizontal="center" textRotation="90"/>
    </xf>
    <xf numFmtId="0" fontId="3" fillId="33" borderId="40" xfId="0" applyFont="1" applyFill="1" applyBorder="1" applyAlignment="1">
      <alignment horizontal="center" textRotation="90"/>
    </xf>
    <xf numFmtId="0" fontId="3" fillId="33" borderId="39" xfId="0" applyFont="1" applyFill="1" applyBorder="1" applyAlignment="1">
      <alignment horizontal="center" textRotation="90"/>
    </xf>
    <xf numFmtId="0" fontId="3" fillId="33" borderId="41" xfId="0" applyFont="1" applyFill="1" applyBorder="1" applyAlignment="1">
      <alignment horizontal="center" textRotation="90"/>
    </xf>
    <xf numFmtId="0" fontId="3" fillId="33" borderId="35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 textRotation="90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67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10675"/>
          <c:y val="0.80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5275"/>
          <c:y val="0.02725"/>
          <c:w val="0.9405"/>
          <c:h val="0.80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graph!$C$10:$G$10</c:f>
              <c:numCache/>
            </c:numRef>
          </c:val>
          <c:shape val="box"/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graph!$C$11:$G$11</c:f>
              <c:numCache/>
            </c:numRef>
          </c:val>
          <c:shape val="box"/>
        </c:ser>
        <c:shape val="box"/>
        <c:axId val="25765659"/>
        <c:axId val="30564340"/>
      </c:bar3DChart>
      <c:catAx>
        <c:axId val="2576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05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56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765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75"/>
          <c:y val="0.7955"/>
          <c:w val="0.10025"/>
          <c:h val="0.1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3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086"/>
          <c:y val="0.812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045"/>
          <c:w val="0.846"/>
          <c:h val="0.603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graph!$B$15:$B$16</c:f>
              <c:strCache/>
            </c:strRef>
          </c:cat>
          <c:val>
            <c:numRef>
              <c:f>graph!$C$15:$C$16</c:f>
              <c:numCache/>
            </c:numRef>
          </c:val>
          <c:shape val="box"/>
        </c:ser>
        <c:shape val="box"/>
        <c:axId val="6643605"/>
        <c:axId val="59792446"/>
      </c:bar3DChart>
      <c:cat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13225"/>
              <c:y val="0.2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3375"/>
              <c:y val="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43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825"/>
          <c:w val="0.094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10</xdr:col>
      <xdr:colOff>9525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8100" y="295275"/>
        <a:ext cx="6067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9050" y="4381500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BS53"/>
  <sheetViews>
    <sheetView zoomScalePageLayoutView="0" workbookViewId="0" topLeftCell="A1">
      <selection activeCell="AU8" sqref="AU8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2.574218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17" t="s">
        <v>9</v>
      </c>
      <c r="B1" s="218"/>
      <c r="C1" s="218"/>
      <c r="D1" s="218"/>
      <c r="E1" s="219"/>
      <c r="F1" s="220" t="s">
        <v>15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2"/>
      <c r="AE1" s="14"/>
      <c r="AF1" s="205" t="s">
        <v>0</v>
      </c>
      <c r="AG1" s="58"/>
      <c r="AH1" s="59"/>
      <c r="AI1" s="208" t="s">
        <v>10</v>
      </c>
      <c r="AJ1" s="60"/>
      <c r="AK1" s="58"/>
      <c r="AL1" s="58"/>
      <c r="AM1" s="211" t="s">
        <v>1</v>
      </c>
      <c r="AN1" s="58"/>
      <c r="AO1" s="58"/>
      <c r="AP1" s="59"/>
      <c r="AQ1" s="208" t="s">
        <v>2</v>
      </c>
      <c r="AR1" s="60"/>
      <c r="AS1" s="202" t="s">
        <v>11</v>
      </c>
    </row>
    <row r="2" spans="1:45" ht="21.75" thickBot="1">
      <c r="A2" s="214" t="s">
        <v>154</v>
      </c>
      <c r="B2" s="215"/>
      <c r="C2" s="215"/>
      <c r="D2" s="215"/>
      <c r="E2" s="216"/>
      <c r="F2" s="217" t="s">
        <v>8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9"/>
      <c r="AE2" s="15"/>
      <c r="AF2" s="206"/>
      <c r="AG2" s="61"/>
      <c r="AH2" s="62"/>
      <c r="AI2" s="209"/>
      <c r="AJ2" s="63"/>
      <c r="AK2" s="61"/>
      <c r="AL2" s="61"/>
      <c r="AM2" s="212"/>
      <c r="AN2" s="61"/>
      <c r="AO2" s="61"/>
      <c r="AP2" s="62"/>
      <c r="AQ2" s="209"/>
      <c r="AR2" s="63"/>
      <c r="AS2" s="203"/>
    </row>
    <row r="3" spans="1:45" ht="21.75" thickBot="1">
      <c r="A3" s="52" t="s">
        <v>4</v>
      </c>
      <c r="B3" s="53" t="s">
        <v>3</v>
      </c>
      <c r="C3" s="54" t="s">
        <v>5</v>
      </c>
      <c r="D3" s="139" t="s">
        <v>6</v>
      </c>
      <c r="E3" s="54" t="s">
        <v>7</v>
      </c>
      <c r="F3" s="47">
        <v>1</v>
      </c>
      <c r="G3" s="48">
        <v>2</v>
      </c>
      <c r="H3" s="48">
        <v>3</v>
      </c>
      <c r="I3" s="48">
        <v>4</v>
      </c>
      <c r="J3" s="49">
        <v>5</v>
      </c>
      <c r="K3" s="50">
        <v>6</v>
      </c>
      <c r="L3" s="48">
        <v>7</v>
      </c>
      <c r="M3" s="48">
        <v>8</v>
      </c>
      <c r="N3" s="48">
        <v>9</v>
      </c>
      <c r="O3" s="51">
        <v>10</v>
      </c>
      <c r="P3" s="47">
        <v>11</v>
      </c>
      <c r="Q3" s="48">
        <v>12</v>
      </c>
      <c r="R3" s="48">
        <v>13</v>
      </c>
      <c r="S3" s="48">
        <v>14</v>
      </c>
      <c r="T3" s="49">
        <v>15</v>
      </c>
      <c r="U3" s="50">
        <v>16</v>
      </c>
      <c r="V3" s="48">
        <v>17</v>
      </c>
      <c r="W3" s="48">
        <v>18</v>
      </c>
      <c r="X3" s="48">
        <v>19</v>
      </c>
      <c r="Y3" s="51">
        <v>20</v>
      </c>
      <c r="Z3" s="47">
        <v>21</v>
      </c>
      <c r="AA3" s="48">
        <v>22</v>
      </c>
      <c r="AB3" s="48">
        <v>23</v>
      </c>
      <c r="AC3" s="48">
        <v>24</v>
      </c>
      <c r="AD3" s="49">
        <v>25</v>
      </c>
      <c r="AE3" s="15"/>
      <c r="AF3" s="207"/>
      <c r="AG3" s="64"/>
      <c r="AH3" s="65"/>
      <c r="AI3" s="210"/>
      <c r="AJ3" s="66"/>
      <c r="AK3" s="64"/>
      <c r="AL3" s="64"/>
      <c r="AM3" s="213"/>
      <c r="AN3" s="64"/>
      <c r="AO3" s="64"/>
      <c r="AP3" s="65"/>
      <c r="AQ3" s="210"/>
      <c r="AR3" s="66"/>
      <c r="AS3" s="204"/>
    </row>
    <row r="4" spans="1:46" s="6" customFormat="1" ht="18" customHeight="1">
      <c r="A4" s="113" t="s">
        <v>41</v>
      </c>
      <c r="B4" s="236" t="s">
        <v>77</v>
      </c>
      <c r="C4" s="237" t="s">
        <v>78</v>
      </c>
      <c r="D4" s="238" t="s">
        <v>79</v>
      </c>
      <c r="E4" s="239">
        <v>1</v>
      </c>
      <c r="F4" s="144">
        <v>1</v>
      </c>
      <c r="G4" s="145">
        <v>2</v>
      </c>
      <c r="H4" s="145">
        <v>3</v>
      </c>
      <c r="I4" s="145">
        <v>2</v>
      </c>
      <c r="J4" s="146">
        <v>2</v>
      </c>
      <c r="K4" s="147">
        <v>1</v>
      </c>
      <c r="L4" s="145">
        <v>3</v>
      </c>
      <c r="M4" s="145">
        <v>1</v>
      </c>
      <c r="N4" s="145">
        <v>2</v>
      </c>
      <c r="O4" s="148">
        <v>1</v>
      </c>
      <c r="P4" s="144">
        <v>3</v>
      </c>
      <c r="Q4" s="145">
        <v>2</v>
      </c>
      <c r="R4" s="145">
        <v>1</v>
      </c>
      <c r="S4" s="145">
        <v>2</v>
      </c>
      <c r="T4" s="146">
        <v>1</v>
      </c>
      <c r="U4" s="147">
        <v>3</v>
      </c>
      <c r="V4" s="145">
        <v>1</v>
      </c>
      <c r="W4" s="145">
        <v>2</v>
      </c>
      <c r="X4" s="145">
        <v>3</v>
      </c>
      <c r="Y4" s="148">
        <v>1</v>
      </c>
      <c r="Z4" s="144">
        <v>2</v>
      </c>
      <c r="AA4" s="145">
        <v>2</v>
      </c>
      <c r="AB4" s="145">
        <v>3</v>
      </c>
      <c r="AC4" s="145">
        <v>1</v>
      </c>
      <c r="AD4" s="146">
        <v>2</v>
      </c>
      <c r="AE4" s="16">
        <f>H4+M4+R4+U4+AC4</f>
        <v>9</v>
      </c>
      <c r="AF4" s="38">
        <f aca="true" t="shared" si="0" ref="AF4:AF20">IF(AE4=0,"0",AE4)</f>
        <v>9</v>
      </c>
      <c r="AG4" s="39">
        <f aca="true" t="shared" si="1" ref="AG4:AG20">IF(L4=3,1,IF(L4=2,2,IF(L4=1,3)))</f>
        <v>1</v>
      </c>
      <c r="AH4" s="39">
        <f>J4+AG4+Q4+W4+AA4</f>
        <v>9</v>
      </c>
      <c r="AI4" s="39">
        <f aca="true" t="shared" si="2" ref="AI4:AI20">IF(AH4=0,"0",AH4)</f>
        <v>9</v>
      </c>
      <c r="AJ4" s="39">
        <f aca="true" t="shared" si="3" ref="AJ4:AJ20">IF(Z4=3,1,IF(Z4=2,2,IF(Z4=1,3)))</f>
        <v>2</v>
      </c>
      <c r="AK4" s="39">
        <f aca="true" t="shared" si="4" ref="AK4:AK20">IF(AD4=3,1,IF(AD4=2,2,IF(AD4=1,3)))</f>
        <v>2</v>
      </c>
      <c r="AL4" s="39">
        <f>G4+O4+T4+AJ4+AK4</f>
        <v>8</v>
      </c>
      <c r="AM4" s="39">
        <f aca="true" t="shared" si="5" ref="AM4:AM20">IF(AL4=0,"0",AL4)</f>
        <v>8</v>
      </c>
      <c r="AN4" s="39">
        <f aca="true" t="shared" si="6" ref="AN4:AN20">IF(P4=3,1,IF(P4=2,2,IF(P4=1,3)))</f>
        <v>1</v>
      </c>
      <c r="AO4" s="39">
        <f aca="true" t="shared" si="7" ref="AO4:AO20">IF(S4=3,1,IF(S4=2,2,IF(S4=1,3)))</f>
        <v>2</v>
      </c>
      <c r="AP4" s="39">
        <f>K4+AN4+AO4+X4+AB4</f>
        <v>10</v>
      </c>
      <c r="AQ4" s="39">
        <f aca="true" t="shared" si="8" ref="AQ4:AQ20">IF(AP4=0,"0",AP4)</f>
        <v>10</v>
      </c>
      <c r="AR4" s="39">
        <f>F4+I4+N4+V4+Y4</f>
        <v>7</v>
      </c>
      <c r="AS4" s="40">
        <f aca="true" t="shared" si="9" ref="AS4:AS20">IF(AR4=0,"0",AR4)</f>
        <v>7</v>
      </c>
      <c r="AT4" s="5"/>
    </row>
    <row r="5" spans="1:46" s="6" customFormat="1" ht="18" customHeight="1">
      <c r="A5" s="57" t="s">
        <v>42</v>
      </c>
      <c r="B5" s="240" t="s">
        <v>77</v>
      </c>
      <c r="C5" s="241" t="s">
        <v>80</v>
      </c>
      <c r="D5" s="242" t="s">
        <v>81</v>
      </c>
      <c r="E5" s="243">
        <v>1</v>
      </c>
      <c r="F5" s="149">
        <v>2</v>
      </c>
      <c r="G5" s="150">
        <v>2</v>
      </c>
      <c r="H5" s="150">
        <v>1</v>
      </c>
      <c r="I5" s="150">
        <v>2</v>
      </c>
      <c r="J5" s="151">
        <v>1</v>
      </c>
      <c r="K5" s="152">
        <v>1</v>
      </c>
      <c r="L5" s="150">
        <v>2</v>
      </c>
      <c r="M5" s="150">
        <v>1</v>
      </c>
      <c r="N5" s="150">
        <v>2</v>
      </c>
      <c r="O5" s="153">
        <v>3</v>
      </c>
      <c r="P5" s="149">
        <v>3</v>
      </c>
      <c r="Q5" s="150">
        <v>2</v>
      </c>
      <c r="R5" s="150">
        <v>1</v>
      </c>
      <c r="S5" s="150">
        <v>2</v>
      </c>
      <c r="T5" s="151">
        <v>2</v>
      </c>
      <c r="U5" s="152">
        <v>2</v>
      </c>
      <c r="V5" s="150">
        <v>3</v>
      </c>
      <c r="W5" s="150">
        <v>3</v>
      </c>
      <c r="X5" s="150">
        <v>1</v>
      </c>
      <c r="Y5" s="153">
        <v>3</v>
      </c>
      <c r="Z5" s="149">
        <v>3</v>
      </c>
      <c r="AA5" s="150">
        <v>1</v>
      </c>
      <c r="AB5" s="150">
        <v>2</v>
      </c>
      <c r="AC5" s="150">
        <v>3</v>
      </c>
      <c r="AD5" s="151">
        <v>3</v>
      </c>
      <c r="AE5" s="16">
        <f aca="true" t="shared" si="10" ref="AE5:AE20">H5+M5+R5+U5+AC5</f>
        <v>8</v>
      </c>
      <c r="AF5" s="41">
        <f t="shared" si="0"/>
        <v>8</v>
      </c>
      <c r="AG5" s="42">
        <f t="shared" si="1"/>
        <v>2</v>
      </c>
      <c r="AH5" s="39">
        <f aca="true" t="shared" si="11" ref="AH5:AH20">J5+AG5+Q5+W5+AA5</f>
        <v>9</v>
      </c>
      <c r="AI5" s="42">
        <f t="shared" si="2"/>
        <v>9</v>
      </c>
      <c r="AJ5" s="42">
        <f t="shared" si="3"/>
        <v>1</v>
      </c>
      <c r="AK5" s="42">
        <f t="shared" si="4"/>
        <v>1</v>
      </c>
      <c r="AL5" s="39">
        <f aca="true" t="shared" si="12" ref="AL5:AL20">G5+O5+T5+AJ5+AK5</f>
        <v>9</v>
      </c>
      <c r="AM5" s="42">
        <f t="shared" si="5"/>
        <v>9</v>
      </c>
      <c r="AN5" s="42">
        <f t="shared" si="6"/>
        <v>1</v>
      </c>
      <c r="AO5" s="42">
        <f t="shared" si="7"/>
        <v>2</v>
      </c>
      <c r="AP5" s="39">
        <f aca="true" t="shared" si="13" ref="AP5:AP20">K5+AN5+AO5+X5+AB5</f>
        <v>7</v>
      </c>
      <c r="AQ5" s="42">
        <f t="shared" si="8"/>
        <v>7</v>
      </c>
      <c r="AR5" s="39">
        <f aca="true" t="shared" si="14" ref="AR5:AR20">F5+I5+N5+V5+Y5</f>
        <v>12</v>
      </c>
      <c r="AS5" s="43">
        <f t="shared" si="9"/>
        <v>12</v>
      </c>
      <c r="AT5" s="5"/>
    </row>
    <row r="6" spans="1:46" s="6" customFormat="1" ht="18" customHeight="1">
      <c r="A6" s="115" t="s">
        <v>43</v>
      </c>
      <c r="B6" s="240" t="s">
        <v>77</v>
      </c>
      <c r="C6" s="241" t="s">
        <v>82</v>
      </c>
      <c r="D6" s="242" t="s">
        <v>83</v>
      </c>
      <c r="E6" s="243">
        <v>1</v>
      </c>
      <c r="F6" s="149">
        <v>1</v>
      </c>
      <c r="G6" s="150">
        <v>1</v>
      </c>
      <c r="H6" s="150">
        <v>1</v>
      </c>
      <c r="I6" s="150">
        <v>1</v>
      </c>
      <c r="J6" s="151">
        <v>1</v>
      </c>
      <c r="K6" s="152">
        <v>2</v>
      </c>
      <c r="L6" s="150">
        <v>1</v>
      </c>
      <c r="M6" s="150">
        <v>2</v>
      </c>
      <c r="N6" s="150">
        <v>1</v>
      </c>
      <c r="O6" s="153">
        <v>1</v>
      </c>
      <c r="P6" s="149">
        <v>2</v>
      </c>
      <c r="Q6" s="150">
        <v>3</v>
      </c>
      <c r="R6" s="150">
        <v>1</v>
      </c>
      <c r="S6" s="150">
        <v>1</v>
      </c>
      <c r="T6" s="151">
        <v>3</v>
      </c>
      <c r="U6" s="152">
        <v>1</v>
      </c>
      <c r="V6" s="150">
        <v>1</v>
      </c>
      <c r="W6" s="150">
        <v>1</v>
      </c>
      <c r="X6" s="150">
        <v>1</v>
      </c>
      <c r="Y6" s="153">
        <v>1</v>
      </c>
      <c r="Z6" s="149">
        <v>2</v>
      </c>
      <c r="AA6" s="150">
        <v>1</v>
      </c>
      <c r="AB6" s="150">
        <v>1</v>
      </c>
      <c r="AC6" s="150">
        <v>2</v>
      </c>
      <c r="AD6" s="151">
        <v>1</v>
      </c>
      <c r="AE6" s="16">
        <f t="shared" si="10"/>
        <v>7</v>
      </c>
      <c r="AF6" s="41">
        <f t="shared" si="0"/>
        <v>7</v>
      </c>
      <c r="AG6" s="42">
        <f t="shared" si="1"/>
        <v>3</v>
      </c>
      <c r="AH6" s="39">
        <f t="shared" si="11"/>
        <v>9</v>
      </c>
      <c r="AI6" s="42">
        <f t="shared" si="2"/>
        <v>9</v>
      </c>
      <c r="AJ6" s="42">
        <f t="shared" si="3"/>
        <v>2</v>
      </c>
      <c r="AK6" s="42">
        <f t="shared" si="4"/>
        <v>3</v>
      </c>
      <c r="AL6" s="39">
        <f t="shared" si="12"/>
        <v>10</v>
      </c>
      <c r="AM6" s="42">
        <f t="shared" si="5"/>
        <v>10</v>
      </c>
      <c r="AN6" s="42">
        <f t="shared" si="6"/>
        <v>2</v>
      </c>
      <c r="AO6" s="42">
        <f t="shared" si="7"/>
        <v>3</v>
      </c>
      <c r="AP6" s="39">
        <f t="shared" si="13"/>
        <v>9</v>
      </c>
      <c r="AQ6" s="42">
        <f t="shared" si="8"/>
        <v>9</v>
      </c>
      <c r="AR6" s="39">
        <f t="shared" si="14"/>
        <v>5</v>
      </c>
      <c r="AS6" s="43">
        <f t="shared" si="9"/>
        <v>5</v>
      </c>
      <c r="AT6" s="5"/>
    </row>
    <row r="7" spans="1:46" s="6" customFormat="1" ht="18" customHeight="1">
      <c r="A7" s="116" t="s">
        <v>44</v>
      </c>
      <c r="B7" s="240" t="s">
        <v>77</v>
      </c>
      <c r="C7" s="241" t="s">
        <v>84</v>
      </c>
      <c r="D7" s="242" t="s">
        <v>85</v>
      </c>
      <c r="E7" s="243">
        <v>1</v>
      </c>
      <c r="F7" s="154">
        <v>1</v>
      </c>
      <c r="G7" s="155">
        <v>1</v>
      </c>
      <c r="H7" s="155">
        <v>2</v>
      </c>
      <c r="I7" s="155">
        <v>1</v>
      </c>
      <c r="J7" s="156">
        <v>1</v>
      </c>
      <c r="K7" s="28">
        <v>3</v>
      </c>
      <c r="L7" s="155">
        <v>1</v>
      </c>
      <c r="M7" s="155">
        <v>1</v>
      </c>
      <c r="N7" s="155">
        <v>2</v>
      </c>
      <c r="O7" s="157">
        <v>1</v>
      </c>
      <c r="P7" s="158">
        <v>2</v>
      </c>
      <c r="Q7" s="155">
        <v>3</v>
      </c>
      <c r="R7" s="155">
        <v>2</v>
      </c>
      <c r="S7" s="155">
        <v>1</v>
      </c>
      <c r="T7" s="156">
        <v>1</v>
      </c>
      <c r="U7" s="28">
        <v>2</v>
      </c>
      <c r="V7" s="155">
        <v>2</v>
      </c>
      <c r="W7" s="155">
        <v>1</v>
      </c>
      <c r="X7" s="155">
        <v>2</v>
      </c>
      <c r="Y7" s="157">
        <v>2</v>
      </c>
      <c r="Z7" s="158">
        <v>1</v>
      </c>
      <c r="AA7" s="155">
        <v>1</v>
      </c>
      <c r="AB7" s="155">
        <v>1</v>
      </c>
      <c r="AC7" s="155">
        <v>2</v>
      </c>
      <c r="AD7" s="156">
        <v>3</v>
      </c>
      <c r="AE7" s="16">
        <f t="shared" si="10"/>
        <v>9</v>
      </c>
      <c r="AF7" s="41">
        <f t="shared" si="0"/>
        <v>9</v>
      </c>
      <c r="AG7" s="42">
        <f t="shared" si="1"/>
        <v>3</v>
      </c>
      <c r="AH7" s="39">
        <f t="shared" si="11"/>
        <v>9</v>
      </c>
      <c r="AI7" s="42">
        <f t="shared" si="2"/>
        <v>9</v>
      </c>
      <c r="AJ7" s="42">
        <f t="shared" si="3"/>
        <v>3</v>
      </c>
      <c r="AK7" s="42">
        <f t="shared" si="4"/>
        <v>1</v>
      </c>
      <c r="AL7" s="39">
        <f t="shared" si="12"/>
        <v>7</v>
      </c>
      <c r="AM7" s="42">
        <f t="shared" si="5"/>
        <v>7</v>
      </c>
      <c r="AN7" s="42">
        <f t="shared" si="6"/>
        <v>2</v>
      </c>
      <c r="AO7" s="42">
        <f t="shared" si="7"/>
        <v>3</v>
      </c>
      <c r="AP7" s="39">
        <f t="shared" si="13"/>
        <v>11</v>
      </c>
      <c r="AQ7" s="42">
        <f t="shared" si="8"/>
        <v>11</v>
      </c>
      <c r="AR7" s="39">
        <f t="shared" si="14"/>
        <v>8</v>
      </c>
      <c r="AS7" s="43">
        <f t="shared" si="9"/>
        <v>8</v>
      </c>
      <c r="AT7" s="5"/>
    </row>
    <row r="8" spans="1:46" s="6" customFormat="1" ht="18" customHeight="1" thickBot="1">
      <c r="A8" s="117" t="s">
        <v>45</v>
      </c>
      <c r="B8" s="244" t="s">
        <v>77</v>
      </c>
      <c r="C8" s="23" t="s">
        <v>86</v>
      </c>
      <c r="D8" s="245" t="s">
        <v>87</v>
      </c>
      <c r="E8" s="24">
        <v>1</v>
      </c>
      <c r="F8" s="159">
        <v>1</v>
      </c>
      <c r="G8" s="160">
        <v>1</v>
      </c>
      <c r="H8" s="160">
        <v>2</v>
      </c>
      <c r="I8" s="160">
        <v>2</v>
      </c>
      <c r="J8" s="161">
        <v>1</v>
      </c>
      <c r="K8" s="162">
        <v>2</v>
      </c>
      <c r="L8" s="160">
        <v>3</v>
      </c>
      <c r="M8" s="160">
        <v>1</v>
      </c>
      <c r="N8" s="160">
        <v>2</v>
      </c>
      <c r="O8" s="163">
        <v>3</v>
      </c>
      <c r="P8" s="159">
        <v>1</v>
      </c>
      <c r="Q8" s="160">
        <v>2</v>
      </c>
      <c r="R8" s="160">
        <v>2</v>
      </c>
      <c r="S8" s="160">
        <v>3</v>
      </c>
      <c r="T8" s="161">
        <v>1</v>
      </c>
      <c r="U8" s="162">
        <v>1</v>
      </c>
      <c r="V8" s="160">
        <v>2</v>
      </c>
      <c r="W8" s="160">
        <v>2</v>
      </c>
      <c r="X8" s="160">
        <v>3</v>
      </c>
      <c r="Y8" s="163">
        <v>2</v>
      </c>
      <c r="Z8" s="159">
        <v>1</v>
      </c>
      <c r="AA8" s="160">
        <v>3</v>
      </c>
      <c r="AB8" s="160">
        <v>2</v>
      </c>
      <c r="AC8" s="160">
        <v>1</v>
      </c>
      <c r="AD8" s="161">
        <v>2</v>
      </c>
      <c r="AE8" s="170">
        <f t="shared" si="10"/>
        <v>7</v>
      </c>
      <c r="AF8" s="44">
        <f t="shared" si="0"/>
        <v>7</v>
      </c>
      <c r="AG8" s="45">
        <f t="shared" si="1"/>
        <v>1</v>
      </c>
      <c r="AH8" s="171">
        <f t="shared" si="11"/>
        <v>9</v>
      </c>
      <c r="AI8" s="45">
        <f t="shared" si="2"/>
        <v>9</v>
      </c>
      <c r="AJ8" s="45">
        <f t="shared" si="3"/>
        <v>3</v>
      </c>
      <c r="AK8" s="45">
        <f t="shared" si="4"/>
        <v>2</v>
      </c>
      <c r="AL8" s="171">
        <f t="shared" si="12"/>
        <v>10</v>
      </c>
      <c r="AM8" s="45">
        <f t="shared" si="5"/>
        <v>10</v>
      </c>
      <c r="AN8" s="45">
        <f t="shared" si="6"/>
        <v>3</v>
      </c>
      <c r="AO8" s="45">
        <f t="shared" si="7"/>
        <v>1</v>
      </c>
      <c r="AP8" s="171">
        <f t="shared" si="13"/>
        <v>11</v>
      </c>
      <c r="AQ8" s="45">
        <f t="shared" si="8"/>
        <v>11</v>
      </c>
      <c r="AR8" s="39">
        <f t="shared" si="14"/>
        <v>9</v>
      </c>
      <c r="AS8" s="46">
        <f t="shared" si="9"/>
        <v>9</v>
      </c>
      <c r="AT8" s="5"/>
    </row>
    <row r="9" spans="1:46" s="6" customFormat="1" ht="18" customHeight="1">
      <c r="A9" s="168" t="s">
        <v>46</v>
      </c>
      <c r="B9" s="236" t="s">
        <v>77</v>
      </c>
      <c r="C9" s="237" t="s">
        <v>88</v>
      </c>
      <c r="D9" s="238" t="s">
        <v>89</v>
      </c>
      <c r="E9" s="239">
        <v>1</v>
      </c>
      <c r="F9" s="144">
        <v>1</v>
      </c>
      <c r="G9" s="145">
        <v>1</v>
      </c>
      <c r="H9" s="145">
        <v>1</v>
      </c>
      <c r="I9" s="145">
        <v>3</v>
      </c>
      <c r="J9" s="146">
        <v>1</v>
      </c>
      <c r="K9" s="147">
        <v>1</v>
      </c>
      <c r="L9" s="145">
        <v>1</v>
      </c>
      <c r="M9" s="145">
        <v>1</v>
      </c>
      <c r="N9" s="145">
        <v>2</v>
      </c>
      <c r="O9" s="148">
        <v>1</v>
      </c>
      <c r="P9" s="144">
        <v>3</v>
      </c>
      <c r="Q9" s="145">
        <v>1</v>
      </c>
      <c r="R9" s="145">
        <v>1</v>
      </c>
      <c r="S9" s="145">
        <v>2</v>
      </c>
      <c r="T9" s="146">
        <v>1</v>
      </c>
      <c r="U9" s="147">
        <v>2</v>
      </c>
      <c r="V9" s="145">
        <v>2</v>
      </c>
      <c r="W9" s="145">
        <v>1</v>
      </c>
      <c r="X9" s="145">
        <v>1</v>
      </c>
      <c r="Y9" s="148">
        <v>2</v>
      </c>
      <c r="Z9" s="144">
        <v>3</v>
      </c>
      <c r="AA9" s="145">
        <v>1</v>
      </c>
      <c r="AB9" s="145">
        <v>3</v>
      </c>
      <c r="AC9" s="145">
        <v>1</v>
      </c>
      <c r="AD9" s="146">
        <v>2</v>
      </c>
      <c r="AE9" s="16">
        <f t="shared" si="10"/>
        <v>6</v>
      </c>
      <c r="AF9" s="38">
        <f t="shared" si="0"/>
        <v>6</v>
      </c>
      <c r="AG9" s="39">
        <f t="shared" si="1"/>
        <v>3</v>
      </c>
      <c r="AH9" s="39">
        <f t="shared" si="11"/>
        <v>7</v>
      </c>
      <c r="AI9" s="39">
        <f t="shared" si="2"/>
        <v>7</v>
      </c>
      <c r="AJ9" s="39">
        <f t="shared" si="3"/>
        <v>1</v>
      </c>
      <c r="AK9" s="39">
        <f t="shared" si="4"/>
        <v>2</v>
      </c>
      <c r="AL9" s="39">
        <f t="shared" si="12"/>
        <v>6</v>
      </c>
      <c r="AM9" s="39">
        <f t="shared" si="5"/>
        <v>6</v>
      </c>
      <c r="AN9" s="39">
        <f t="shared" si="6"/>
        <v>1</v>
      </c>
      <c r="AO9" s="39">
        <f t="shared" si="7"/>
        <v>2</v>
      </c>
      <c r="AP9" s="39">
        <f t="shared" si="13"/>
        <v>8</v>
      </c>
      <c r="AQ9" s="39">
        <f t="shared" si="8"/>
        <v>8</v>
      </c>
      <c r="AR9" s="39">
        <f t="shared" si="14"/>
        <v>10</v>
      </c>
      <c r="AS9" s="40">
        <f t="shared" si="9"/>
        <v>10</v>
      </c>
      <c r="AT9" s="5"/>
    </row>
    <row r="10" spans="1:46" s="6" customFormat="1" ht="18" customHeight="1">
      <c r="A10" s="57" t="s">
        <v>47</v>
      </c>
      <c r="B10" s="240" t="s">
        <v>77</v>
      </c>
      <c r="C10" s="241" t="s">
        <v>90</v>
      </c>
      <c r="D10" s="242" t="s">
        <v>91</v>
      </c>
      <c r="E10" s="243">
        <v>1</v>
      </c>
      <c r="F10" s="149">
        <v>1</v>
      </c>
      <c r="G10" s="150">
        <v>3</v>
      </c>
      <c r="H10" s="150">
        <v>1</v>
      </c>
      <c r="I10" s="150">
        <v>1</v>
      </c>
      <c r="J10" s="151">
        <v>2</v>
      </c>
      <c r="K10" s="152">
        <v>2</v>
      </c>
      <c r="L10" s="150">
        <v>1</v>
      </c>
      <c r="M10" s="150">
        <v>2</v>
      </c>
      <c r="N10" s="150">
        <v>2</v>
      </c>
      <c r="O10" s="153">
        <v>2</v>
      </c>
      <c r="P10" s="149">
        <v>1</v>
      </c>
      <c r="Q10" s="150">
        <v>3</v>
      </c>
      <c r="R10" s="150">
        <v>2</v>
      </c>
      <c r="S10" s="150">
        <v>1</v>
      </c>
      <c r="T10" s="151">
        <v>2</v>
      </c>
      <c r="U10" s="152">
        <v>1</v>
      </c>
      <c r="V10" s="150">
        <v>2</v>
      </c>
      <c r="W10" s="150">
        <v>3</v>
      </c>
      <c r="X10" s="150">
        <v>1</v>
      </c>
      <c r="Y10" s="153">
        <v>1</v>
      </c>
      <c r="Z10" s="149">
        <v>2</v>
      </c>
      <c r="AA10" s="150">
        <v>3</v>
      </c>
      <c r="AB10" s="150">
        <v>1</v>
      </c>
      <c r="AC10" s="150">
        <v>2</v>
      </c>
      <c r="AD10" s="151">
        <v>1</v>
      </c>
      <c r="AE10" s="16">
        <f t="shared" si="10"/>
        <v>8</v>
      </c>
      <c r="AF10" s="41">
        <f t="shared" si="0"/>
        <v>8</v>
      </c>
      <c r="AG10" s="42">
        <f t="shared" si="1"/>
        <v>3</v>
      </c>
      <c r="AH10" s="39">
        <f t="shared" si="11"/>
        <v>14</v>
      </c>
      <c r="AI10" s="42">
        <f t="shared" si="2"/>
        <v>14</v>
      </c>
      <c r="AJ10" s="42">
        <f t="shared" si="3"/>
        <v>2</v>
      </c>
      <c r="AK10" s="42">
        <f t="shared" si="4"/>
        <v>3</v>
      </c>
      <c r="AL10" s="39">
        <f t="shared" si="12"/>
        <v>12</v>
      </c>
      <c r="AM10" s="42">
        <f t="shared" si="5"/>
        <v>12</v>
      </c>
      <c r="AN10" s="42">
        <f t="shared" si="6"/>
        <v>3</v>
      </c>
      <c r="AO10" s="42">
        <f t="shared" si="7"/>
        <v>3</v>
      </c>
      <c r="AP10" s="39">
        <f t="shared" si="13"/>
        <v>10</v>
      </c>
      <c r="AQ10" s="42">
        <f t="shared" si="8"/>
        <v>10</v>
      </c>
      <c r="AR10" s="39">
        <f t="shared" si="14"/>
        <v>7</v>
      </c>
      <c r="AS10" s="43">
        <f t="shared" si="9"/>
        <v>7</v>
      </c>
      <c r="AT10" s="5"/>
    </row>
    <row r="11" spans="1:46" s="6" customFormat="1" ht="18" customHeight="1">
      <c r="A11" s="115" t="s">
        <v>48</v>
      </c>
      <c r="B11" s="240" t="s">
        <v>77</v>
      </c>
      <c r="C11" s="241" t="s">
        <v>92</v>
      </c>
      <c r="D11" s="242" t="s">
        <v>93</v>
      </c>
      <c r="E11" s="243">
        <v>1</v>
      </c>
      <c r="F11" s="149">
        <v>2</v>
      </c>
      <c r="G11" s="150">
        <v>2</v>
      </c>
      <c r="H11" s="150">
        <v>1</v>
      </c>
      <c r="I11" s="150">
        <v>2</v>
      </c>
      <c r="J11" s="151">
        <v>1</v>
      </c>
      <c r="K11" s="152">
        <v>1</v>
      </c>
      <c r="L11" s="150">
        <v>1</v>
      </c>
      <c r="M11" s="150">
        <v>1</v>
      </c>
      <c r="N11" s="150">
        <v>3</v>
      </c>
      <c r="O11" s="153">
        <v>1</v>
      </c>
      <c r="P11" s="149">
        <v>3</v>
      </c>
      <c r="Q11" s="150">
        <v>1</v>
      </c>
      <c r="R11" s="150">
        <v>1</v>
      </c>
      <c r="S11" s="150">
        <v>3</v>
      </c>
      <c r="T11" s="151">
        <v>2</v>
      </c>
      <c r="U11" s="152">
        <v>2</v>
      </c>
      <c r="V11" s="150">
        <v>2</v>
      </c>
      <c r="W11" s="150">
        <v>1</v>
      </c>
      <c r="X11" s="150">
        <v>2</v>
      </c>
      <c r="Y11" s="153">
        <v>3</v>
      </c>
      <c r="Z11" s="149">
        <v>2</v>
      </c>
      <c r="AA11" s="150">
        <v>1</v>
      </c>
      <c r="AB11" s="150">
        <v>3</v>
      </c>
      <c r="AC11" s="150">
        <v>3</v>
      </c>
      <c r="AD11" s="151">
        <v>3</v>
      </c>
      <c r="AE11" s="16">
        <f t="shared" si="10"/>
        <v>8</v>
      </c>
      <c r="AF11" s="41">
        <f t="shared" si="0"/>
        <v>8</v>
      </c>
      <c r="AG11" s="42">
        <f t="shared" si="1"/>
        <v>3</v>
      </c>
      <c r="AH11" s="39">
        <f t="shared" si="11"/>
        <v>7</v>
      </c>
      <c r="AI11" s="42">
        <f t="shared" si="2"/>
        <v>7</v>
      </c>
      <c r="AJ11" s="42">
        <f t="shared" si="3"/>
        <v>2</v>
      </c>
      <c r="AK11" s="42">
        <f t="shared" si="4"/>
        <v>1</v>
      </c>
      <c r="AL11" s="39">
        <f t="shared" si="12"/>
        <v>8</v>
      </c>
      <c r="AM11" s="42">
        <f t="shared" si="5"/>
        <v>8</v>
      </c>
      <c r="AN11" s="42">
        <f t="shared" si="6"/>
        <v>1</v>
      </c>
      <c r="AO11" s="42">
        <f t="shared" si="7"/>
        <v>1</v>
      </c>
      <c r="AP11" s="39">
        <f t="shared" si="13"/>
        <v>8</v>
      </c>
      <c r="AQ11" s="42">
        <f t="shared" si="8"/>
        <v>8</v>
      </c>
      <c r="AR11" s="39">
        <f t="shared" si="14"/>
        <v>12</v>
      </c>
      <c r="AS11" s="43">
        <f t="shared" si="9"/>
        <v>12</v>
      </c>
      <c r="AT11" s="5"/>
    </row>
    <row r="12" spans="1:46" s="6" customFormat="1" ht="18" customHeight="1">
      <c r="A12" s="116" t="s">
        <v>49</v>
      </c>
      <c r="B12" s="240" t="s">
        <v>77</v>
      </c>
      <c r="C12" s="241" t="s">
        <v>94</v>
      </c>
      <c r="D12" s="242" t="s">
        <v>95</v>
      </c>
      <c r="E12" s="243">
        <v>1</v>
      </c>
      <c r="F12" s="154">
        <v>3</v>
      </c>
      <c r="G12" s="155">
        <v>1</v>
      </c>
      <c r="H12" s="155">
        <v>2</v>
      </c>
      <c r="I12" s="155">
        <v>2</v>
      </c>
      <c r="J12" s="156">
        <v>1</v>
      </c>
      <c r="K12" s="28">
        <v>1</v>
      </c>
      <c r="L12" s="155">
        <v>2</v>
      </c>
      <c r="M12" s="155">
        <v>1</v>
      </c>
      <c r="N12" s="155">
        <v>2</v>
      </c>
      <c r="O12" s="157">
        <v>1</v>
      </c>
      <c r="P12" s="158">
        <v>3</v>
      </c>
      <c r="Q12" s="155">
        <v>1</v>
      </c>
      <c r="R12" s="155">
        <v>1</v>
      </c>
      <c r="S12" s="155">
        <v>2</v>
      </c>
      <c r="T12" s="156">
        <v>2</v>
      </c>
      <c r="U12" s="28">
        <v>2</v>
      </c>
      <c r="V12" s="155">
        <v>3</v>
      </c>
      <c r="W12" s="155">
        <v>1</v>
      </c>
      <c r="X12" s="155">
        <v>1</v>
      </c>
      <c r="Y12" s="157">
        <v>3</v>
      </c>
      <c r="Z12" s="158">
        <v>3</v>
      </c>
      <c r="AA12" s="155">
        <v>1</v>
      </c>
      <c r="AB12" s="155">
        <v>2</v>
      </c>
      <c r="AC12" s="155">
        <v>1</v>
      </c>
      <c r="AD12" s="156">
        <v>2</v>
      </c>
      <c r="AE12" s="16">
        <f t="shared" si="10"/>
        <v>7</v>
      </c>
      <c r="AF12" s="41">
        <f t="shared" si="0"/>
        <v>7</v>
      </c>
      <c r="AG12" s="42">
        <f t="shared" si="1"/>
        <v>2</v>
      </c>
      <c r="AH12" s="39">
        <f t="shared" si="11"/>
        <v>6</v>
      </c>
      <c r="AI12" s="42">
        <f t="shared" si="2"/>
        <v>6</v>
      </c>
      <c r="AJ12" s="42">
        <f t="shared" si="3"/>
        <v>1</v>
      </c>
      <c r="AK12" s="42">
        <f t="shared" si="4"/>
        <v>2</v>
      </c>
      <c r="AL12" s="39">
        <f t="shared" si="12"/>
        <v>7</v>
      </c>
      <c r="AM12" s="42">
        <f t="shared" si="5"/>
        <v>7</v>
      </c>
      <c r="AN12" s="42">
        <f t="shared" si="6"/>
        <v>1</v>
      </c>
      <c r="AO12" s="42">
        <f t="shared" si="7"/>
        <v>2</v>
      </c>
      <c r="AP12" s="39">
        <f t="shared" si="13"/>
        <v>7</v>
      </c>
      <c r="AQ12" s="42">
        <f t="shared" si="8"/>
        <v>7</v>
      </c>
      <c r="AR12" s="39">
        <f t="shared" si="14"/>
        <v>13</v>
      </c>
      <c r="AS12" s="43">
        <f t="shared" si="9"/>
        <v>13</v>
      </c>
      <c r="AT12" s="5"/>
    </row>
    <row r="13" spans="1:46" s="6" customFormat="1" ht="18" customHeight="1" thickBot="1">
      <c r="A13" s="117" t="s">
        <v>50</v>
      </c>
      <c r="B13" s="244" t="s">
        <v>77</v>
      </c>
      <c r="C13" s="23" t="s">
        <v>96</v>
      </c>
      <c r="D13" s="245" t="s">
        <v>97</v>
      </c>
      <c r="E13" s="24">
        <v>1</v>
      </c>
      <c r="F13" s="159">
        <v>1</v>
      </c>
      <c r="G13" s="160">
        <v>3</v>
      </c>
      <c r="H13" s="160">
        <v>3</v>
      </c>
      <c r="I13" s="160">
        <v>1</v>
      </c>
      <c r="J13" s="161">
        <v>2</v>
      </c>
      <c r="K13" s="162">
        <v>3</v>
      </c>
      <c r="L13" s="160">
        <v>2</v>
      </c>
      <c r="M13" s="160">
        <v>1</v>
      </c>
      <c r="N13" s="160">
        <v>2</v>
      </c>
      <c r="O13" s="163">
        <v>3</v>
      </c>
      <c r="P13" s="159">
        <v>1</v>
      </c>
      <c r="Q13" s="160">
        <v>3</v>
      </c>
      <c r="R13" s="160">
        <v>1</v>
      </c>
      <c r="S13" s="160">
        <v>1</v>
      </c>
      <c r="T13" s="161">
        <v>3</v>
      </c>
      <c r="U13" s="162">
        <v>2</v>
      </c>
      <c r="V13" s="160">
        <v>3</v>
      </c>
      <c r="W13" s="160">
        <v>3</v>
      </c>
      <c r="X13" s="160">
        <v>3</v>
      </c>
      <c r="Y13" s="163">
        <v>3</v>
      </c>
      <c r="Z13" s="159">
        <v>2</v>
      </c>
      <c r="AA13" s="160">
        <v>1</v>
      </c>
      <c r="AB13" s="160">
        <v>1</v>
      </c>
      <c r="AC13" s="160">
        <v>2</v>
      </c>
      <c r="AD13" s="161">
        <v>2</v>
      </c>
      <c r="AE13" s="170">
        <f t="shared" si="10"/>
        <v>9</v>
      </c>
      <c r="AF13" s="44">
        <f t="shared" si="0"/>
        <v>9</v>
      </c>
      <c r="AG13" s="45">
        <f t="shared" si="1"/>
        <v>2</v>
      </c>
      <c r="AH13" s="171">
        <f t="shared" si="11"/>
        <v>11</v>
      </c>
      <c r="AI13" s="45">
        <f t="shared" si="2"/>
        <v>11</v>
      </c>
      <c r="AJ13" s="45">
        <f t="shared" si="3"/>
        <v>2</v>
      </c>
      <c r="AK13" s="45">
        <f t="shared" si="4"/>
        <v>2</v>
      </c>
      <c r="AL13" s="171">
        <f t="shared" si="12"/>
        <v>13</v>
      </c>
      <c r="AM13" s="45">
        <f t="shared" si="5"/>
        <v>13</v>
      </c>
      <c r="AN13" s="45">
        <f t="shared" si="6"/>
        <v>3</v>
      </c>
      <c r="AO13" s="45">
        <f t="shared" si="7"/>
        <v>3</v>
      </c>
      <c r="AP13" s="171">
        <f t="shared" si="13"/>
        <v>13</v>
      </c>
      <c r="AQ13" s="45">
        <f t="shared" si="8"/>
        <v>13</v>
      </c>
      <c r="AR13" s="171">
        <f t="shared" si="14"/>
        <v>10</v>
      </c>
      <c r="AS13" s="46">
        <f t="shared" si="9"/>
        <v>10</v>
      </c>
      <c r="AT13" s="5"/>
    </row>
    <row r="14" spans="1:46" s="6" customFormat="1" ht="18" customHeight="1">
      <c r="A14" s="168" t="s">
        <v>51</v>
      </c>
      <c r="B14" s="236" t="s">
        <v>77</v>
      </c>
      <c r="C14" s="237" t="s">
        <v>98</v>
      </c>
      <c r="D14" s="238" t="s">
        <v>99</v>
      </c>
      <c r="E14" s="239">
        <v>1</v>
      </c>
      <c r="F14" s="144">
        <v>1</v>
      </c>
      <c r="G14" s="145">
        <v>3</v>
      </c>
      <c r="H14" s="145">
        <v>2</v>
      </c>
      <c r="I14" s="145">
        <v>2</v>
      </c>
      <c r="J14" s="146">
        <v>2</v>
      </c>
      <c r="K14" s="147">
        <v>2</v>
      </c>
      <c r="L14" s="145">
        <v>2</v>
      </c>
      <c r="M14" s="145">
        <v>2</v>
      </c>
      <c r="N14" s="145">
        <v>2</v>
      </c>
      <c r="O14" s="148">
        <v>2</v>
      </c>
      <c r="P14" s="144">
        <v>2</v>
      </c>
      <c r="Q14" s="145">
        <v>3</v>
      </c>
      <c r="R14" s="145">
        <v>1</v>
      </c>
      <c r="S14" s="145">
        <v>2</v>
      </c>
      <c r="T14" s="146">
        <v>2</v>
      </c>
      <c r="U14" s="147">
        <v>1</v>
      </c>
      <c r="V14" s="145">
        <v>3</v>
      </c>
      <c r="W14" s="145">
        <v>3</v>
      </c>
      <c r="X14" s="145">
        <v>2</v>
      </c>
      <c r="Y14" s="148">
        <v>1</v>
      </c>
      <c r="Z14" s="144">
        <v>2</v>
      </c>
      <c r="AA14" s="145">
        <v>3</v>
      </c>
      <c r="AB14" s="145">
        <v>1</v>
      </c>
      <c r="AC14" s="145">
        <v>3</v>
      </c>
      <c r="AD14" s="146">
        <v>2</v>
      </c>
      <c r="AE14" s="16">
        <f t="shared" si="10"/>
        <v>9</v>
      </c>
      <c r="AF14" s="38">
        <f t="shared" si="0"/>
        <v>9</v>
      </c>
      <c r="AG14" s="39">
        <f t="shared" si="1"/>
        <v>2</v>
      </c>
      <c r="AH14" s="39">
        <f t="shared" si="11"/>
        <v>13</v>
      </c>
      <c r="AI14" s="39">
        <f t="shared" si="2"/>
        <v>13</v>
      </c>
      <c r="AJ14" s="39">
        <f t="shared" si="3"/>
        <v>2</v>
      </c>
      <c r="AK14" s="39">
        <f t="shared" si="4"/>
        <v>2</v>
      </c>
      <c r="AL14" s="39">
        <f t="shared" si="12"/>
        <v>11</v>
      </c>
      <c r="AM14" s="39">
        <f t="shared" si="5"/>
        <v>11</v>
      </c>
      <c r="AN14" s="39">
        <f t="shared" si="6"/>
        <v>2</v>
      </c>
      <c r="AO14" s="39">
        <f t="shared" si="7"/>
        <v>2</v>
      </c>
      <c r="AP14" s="39">
        <f t="shared" si="13"/>
        <v>9</v>
      </c>
      <c r="AQ14" s="39">
        <f t="shared" si="8"/>
        <v>9</v>
      </c>
      <c r="AR14" s="39">
        <f t="shared" si="14"/>
        <v>9</v>
      </c>
      <c r="AS14" s="40">
        <f t="shared" si="9"/>
        <v>9</v>
      </c>
      <c r="AT14" s="5"/>
    </row>
    <row r="15" spans="1:46" s="6" customFormat="1" ht="18" customHeight="1">
      <c r="A15" s="57" t="s">
        <v>52</v>
      </c>
      <c r="B15" s="240" t="s">
        <v>77</v>
      </c>
      <c r="C15" s="241" t="s">
        <v>100</v>
      </c>
      <c r="D15" s="242" t="s">
        <v>101</v>
      </c>
      <c r="E15" s="243">
        <v>1</v>
      </c>
      <c r="F15" s="154">
        <v>2</v>
      </c>
      <c r="G15" s="155">
        <v>1</v>
      </c>
      <c r="H15" s="155">
        <v>2</v>
      </c>
      <c r="I15" s="155">
        <v>3</v>
      </c>
      <c r="J15" s="156">
        <v>1</v>
      </c>
      <c r="K15" s="28">
        <v>1</v>
      </c>
      <c r="L15" s="155">
        <v>1</v>
      </c>
      <c r="M15" s="155">
        <v>2</v>
      </c>
      <c r="N15" s="155">
        <v>2</v>
      </c>
      <c r="O15" s="157">
        <v>1</v>
      </c>
      <c r="P15" s="158">
        <v>3</v>
      </c>
      <c r="Q15" s="155">
        <v>2</v>
      </c>
      <c r="R15" s="155">
        <v>2</v>
      </c>
      <c r="S15" s="155">
        <v>3</v>
      </c>
      <c r="T15" s="156">
        <v>1</v>
      </c>
      <c r="U15" s="28">
        <v>2</v>
      </c>
      <c r="V15" s="155">
        <v>3</v>
      </c>
      <c r="W15" s="155">
        <v>1</v>
      </c>
      <c r="X15" s="155">
        <v>1</v>
      </c>
      <c r="Y15" s="157">
        <v>3</v>
      </c>
      <c r="Z15" s="158">
        <v>2</v>
      </c>
      <c r="AA15" s="155">
        <v>3</v>
      </c>
      <c r="AB15" s="155">
        <v>1</v>
      </c>
      <c r="AC15" s="155">
        <v>2</v>
      </c>
      <c r="AD15" s="156">
        <v>2</v>
      </c>
      <c r="AE15" s="16">
        <f t="shared" si="10"/>
        <v>10</v>
      </c>
      <c r="AF15" s="41">
        <f t="shared" si="0"/>
        <v>10</v>
      </c>
      <c r="AG15" s="42">
        <f t="shared" si="1"/>
        <v>3</v>
      </c>
      <c r="AH15" s="39">
        <f t="shared" si="11"/>
        <v>10</v>
      </c>
      <c r="AI15" s="42">
        <f t="shared" si="2"/>
        <v>10</v>
      </c>
      <c r="AJ15" s="42">
        <f t="shared" si="3"/>
        <v>2</v>
      </c>
      <c r="AK15" s="42">
        <f t="shared" si="4"/>
        <v>2</v>
      </c>
      <c r="AL15" s="39">
        <f t="shared" si="12"/>
        <v>7</v>
      </c>
      <c r="AM15" s="42">
        <f t="shared" si="5"/>
        <v>7</v>
      </c>
      <c r="AN15" s="42">
        <f t="shared" si="6"/>
        <v>1</v>
      </c>
      <c r="AO15" s="42">
        <f t="shared" si="7"/>
        <v>1</v>
      </c>
      <c r="AP15" s="39">
        <f t="shared" si="13"/>
        <v>5</v>
      </c>
      <c r="AQ15" s="42">
        <f t="shared" si="8"/>
        <v>5</v>
      </c>
      <c r="AR15" s="39">
        <f t="shared" si="14"/>
        <v>13</v>
      </c>
      <c r="AS15" s="43">
        <f t="shared" si="9"/>
        <v>13</v>
      </c>
      <c r="AT15" s="5"/>
    </row>
    <row r="16" spans="1:46" s="6" customFormat="1" ht="18" customHeight="1">
      <c r="A16" s="115" t="s">
        <v>53</v>
      </c>
      <c r="B16" s="240" t="s">
        <v>77</v>
      </c>
      <c r="C16" s="241" t="s">
        <v>102</v>
      </c>
      <c r="D16" s="242" t="s">
        <v>103</v>
      </c>
      <c r="E16" s="243">
        <v>1</v>
      </c>
      <c r="F16" s="149">
        <v>1</v>
      </c>
      <c r="G16" s="150">
        <v>2</v>
      </c>
      <c r="H16" s="150">
        <v>1</v>
      </c>
      <c r="I16" s="150">
        <v>1</v>
      </c>
      <c r="J16" s="151">
        <v>2</v>
      </c>
      <c r="K16" s="152">
        <v>1</v>
      </c>
      <c r="L16" s="150">
        <v>1</v>
      </c>
      <c r="M16" s="150">
        <v>1</v>
      </c>
      <c r="N16" s="150">
        <v>1</v>
      </c>
      <c r="O16" s="153">
        <v>2</v>
      </c>
      <c r="P16" s="149">
        <v>1</v>
      </c>
      <c r="Q16" s="150">
        <v>3</v>
      </c>
      <c r="R16" s="150">
        <v>1</v>
      </c>
      <c r="S16" s="150">
        <v>1</v>
      </c>
      <c r="T16" s="151">
        <v>2</v>
      </c>
      <c r="U16" s="152">
        <v>1</v>
      </c>
      <c r="V16" s="150">
        <v>1</v>
      </c>
      <c r="W16" s="150">
        <v>2</v>
      </c>
      <c r="X16" s="150">
        <v>1</v>
      </c>
      <c r="Y16" s="153">
        <v>1</v>
      </c>
      <c r="Z16" s="149">
        <v>2</v>
      </c>
      <c r="AA16" s="150">
        <v>2</v>
      </c>
      <c r="AB16" s="150">
        <v>1</v>
      </c>
      <c r="AC16" s="150">
        <v>2</v>
      </c>
      <c r="AD16" s="151">
        <v>1</v>
      </c>
      <c r="AE16" s="16">
        <f t="shared" si="10"/>
        <v>6</v>
      </c>
      <c r="AF16" s="41">
        <f t="shared" si="0"/>
        <v>6</v>
      </c>
      <c r="AG16" s="42">
        <f t="shared" si="1"/>
        <v>3</v>
      </c>
      <c r="AH16" s="39">
        <f t="shared" si="11"/>
        <v>12</v>
      </c>
      <c r="AI16" s="42">
        <f t="shared" si="2"/>
        <v>12</v>
      </c>
      <c r="AJ16" s="42">
        <f t="shared" si="3"/>
        <v>2</v>
      </c>
      <c r="AK16" s="42">
        <f t="shared" si="4"/>
        <v>3</v>
      </c>
      <c r="AL16" s="39">
        <f t="shared" si="12"/>
        <v>11</v>
      </c>
      <c r="AM16" s="42">
        <f t="shared" si="5"/>
        <v>11</v>
      </c>
      <c r="AN16" s="42">
        <f t="shared" si="6"/>
        <v>3</v>
      </c>
      <c r="AO16" s="42">
        <f t="shared" si="7"/>
        <v>3</v>
      </c>
      <c r="AP16" s="39">
        <f t="shared" si="13"/>
        <v>9</v>
      </c>
      <c r="AQ16" s="42">
        <f t="shared" si="8"/>
        <v>9</v>
      </c>
      <c r="AR16" s="39">
        <f t="shared" si="14"/>
        <v>5</v>
      </c>
      <c r="AS16" s="43">
        <f t="shared" si="9"/>
        <v>5</v>
      </c>
      <c r="AT16" s="5"/>
    </row>
    <row r="17" spans="1:46" s="6" customFormat="1" ht="18" customHeight="1">
      <c r="A17" s="116" t="s">
        <v>54</v>
      </c>
      <c r="B17" s="240" t="s">
        <v>77</v>
      </c>
      <c r="C17" s="241" t="s">
        <v>104</v>
      </c>
      <c r="D17" s="242" t="s">
        <v>105</v>
      </c>
      <c r="E17" s="243">
        <v>1</v>
      </c>
      <c r="F17" s="149">
        <v>2</v>
      </c>
      <c r="G17" s="150">
        <v>3</v>
      </c>
      <c r="H17" s="150">
        <v>2</v>
      </c>
      <c r="I17" s="150">
        <v>2</v>
      </c>
      <c r="J17" s="151">
        <v>3</v>
      </c>
      <c r="K17" s="152">
        <v>1</v>
      </c>
      <c r="L17" s="150">
        <v>1</v>
      </c>
      <c r="M17" s="150">
        <v>2</v>
      </c>
      <c r="N17" s="150">
        <v>2</v>
      </c>
      <c r="O17" s="153">
        <v>3</v>
      </c>
      <c r="P17" s="149">
        <v>3</v>
      </c>
      <c r="Q17" s="150">
        <v>1</v>
      </c>
      <c r="R17" s="150">
        <v>1</v>
      </c>
      <c r="S17" s="150">
        <v>2</v>
      </c>
      <c r="T17" s="151">
        <v>2</v>
      </c>
      <c r="U17" s="152">
        <v>2</v>
      </c>
      <c r="V17" s="150">
        <v>2</v>
      </c>
      <c r="W17" s="150">
        <v>3</v>
      </c>
      <c r="X17" s="150">
        <v>2</v>
      </c>
      <c r="Y17" s="153">
        <v>2</v>
      </c>
      <c r="Z17" s="149">
        <v>2</v>
      </c>
      <c r="AA17" s="150">
        <v>1</v>
      </c>
      <c r="AB17" s="150">
        <v>1</v>
      </c>
      <c r="AC17" s="150">
        <v>2</v>
      </c>
      <c r="AD17" s="151">
        <v>2</v>
      </c>
      <c r="AE17" s="16">
        <f t="shared" si="10"/>
        <v>9</v>
      </c>
      <c r="AF17" s="41">
        <f t="shared" si="0"/>
        <v>9</v>
      </c>
      <c r="AG17" s="42">
        <f t="shared" si="1"/>
        <v>3</v>
      </c>
      <c r="AH17" s="39">
        <f t="shared" si="11"/>
        <v>11</v>
      </c>
      <c r="AI17" s="42">
        <f t="shared" si="2"/>
        <v>11</v>
      </c>
      <c r="AJ17" s="42">
        <f t="shared" si="3"/>
        <v>2</v>
      </c>
      <c r="AK17" s="42">
        <f t="shared" si="4"/>
        <v>2</v>
      </c>
      <c r="AL17" s="39">
        <f t="shared" si="12"/>
        <v>12</v>
      </c>
      <c r="AM17" s="42">
        <f t="shared" si="5"/>
        <v>12</v>
      </c>
      <c r="AN17" s="42">
        <f t="shared" si="6"/>
        <v>1</v>
      </c>
      <c r="AO17" s="42">
        <f t="shared" si="7"/>
        <v>2</v>
      </c>
      <c r="AP17" s="39">
        <f t="shared" si="13"/>
        <v>7</v>
      </c>
      <c r="AQ17" s="42">
        <f t="shared" si="8"/>
        <v>7</v>
      </c>
      <c r="AR17" s="39">
        <f t="shared" si="14"/>
        <v>10</v>
      </c>
      <c r="AS17" s="43">
        <f t="shared" si="9"/>
        <v>10</v>
      </c>
      <c r="AT17" s="5"/>
    </row>
    <row r="18" spans="1:46" s="6" customFormat="1" ht="18" customHeight="1" thickBot="1">
      <c r="A18" s="117" t="s">
        <v>55</v>
      </c>
      <c r="B18" s="244" t="s">
        <v>77</v>
      </c>
      <c r="C18" s="23" t="s">
        <v>106</v>
      </c>
      <c r="D18" s="245" t="s">
        <v>107</v>
      </c>
      <c r="E18" s="24">
        <v>1</v>
      </c>
      <c r="F18" s="159">
        <v>1</v>
      </c>
      <c r="G18" s="160">
        <v>2</v>
      </c>
      <c r="H18" s="160">
        <v>2</v>
      </c>
      <c r="I18" s="160">
        <v>1</v>
      </c>
      <c r="J18" s="161">
        <v>2</v>
      </c>
      <c r="K18" s="162">
        <v>3</v>
      </c>
      <c r="L18" s="160">
        <v>1</v>
      </c>
      <c r="M18" s="160">
        <v>3</v>
      </c>
      <c r="N18" s="160">
        <v>2</v>
      </c>
      <c r="O18" s="163">
        <v>2</v>
      </c>
      <c r="P18" s="159">
        <v>2</v>
      </c>
      <c r="Q18" s="160">
        <v>3</v>
      </c>
      <c r="R18" s="160">
        <v>1</v>
      </c>
      <c r="S18" s="160">
        <v>3</v>
      </c>
      <c r="T18" s="161">
        <v>1</v>
      </c>
      <c r="U18" s="162">
        <v>2</v>
      </c>
      <c r="V18" s="160">
        <v>2</v>
      </c>
      <c r="W18" s="160">
        <v>3</v>
      </c>
      <c r="X18" s="160">
        <v>3</v>
      </c>
      <c r="Y18" s="163">
        <v>2</v>
      </c>
      <c r="Z18" s="159">
        <v>2</v>
      </c>
      <c r="AA18" s="160">
        <v>2</v>
      </c>
      <c r="AB18" s="160">
        <v>1</v>
      </c>
      <c r="AC18" s="160">
        <v>2</v>
      </c>
      <c r="AD18" s="161">
        <v>2</v>
      </c>
      <c r="AE18" s="170">
        <f t="shared" si="10"/>
        <v>10</v>
      </c>
      <c r="AF18" s="44">
        <f t="shared" si="0"/>
        <v>10</v>
      </c>
      <c r="AG18" s="45">
        <f t="shared" si="1"/>
        <v>3</v>
      </c>
      <c r="AH18" s="171">
        <f t="shared" si="11"/>
        <v>13</v>
      </c>
      <c r="AI18" s="45">
        <f t="shared" si="2"/>
        <v>13</v>
      </c>
      <c r="AJ18" s="45">
        <f t="shared" si="3"/>
        <v>2</v>
      </c>
      <c r="AK18" s="45">
        <f t="shared" si="4"/>
        <v>2</v>
      </c>
      <c r="AL18" s="171">
        <f t="shared" si="12"/>
        <v>9</v>
      </c>
      <c r="AM18" s="45">
        <f t="shared" si="5"/>
        <v>9</v>
      </c>
      <c r="AN18" s="45">
        <f t="shared" si="6"/>
        <v>2</v>
      </c>
      <c r="AO18" s="45">
        <f t="shared" si="7"/>
        <v>1</v>
      </c>
      <c r="AP18" s="171">
        <f t="shared" si="13"/>
        <v>10</v>
      </c>
      <c r="AQ18" s="45">
        <f t="shared" si="8"/>
        <v>10</v>
      </c>
      <c r="AR18" s="39">
        <f t="shared" si="14"/>
        <v>8</v>
      </c>
      <c r="AS18" s="46">
        <f t="shared" si="9"/>
        <v>8</v>
      </c>
      <c r="AT18" s="5"/>
    </row>
    <row r="19" spans="1:46" s="6" customFormat="1" ht="18" customHeight="1">
      <c r="A19" s="168" t="s">
        <v>56</v>
      </c>
      <c r="B19" s="236" t="s">
        <v>77</v>
      </c>
      <c r="C19" s="237" t="s">
        <v>108</v>
      </c>
      <c r="D19" s="238" t="s">
        <v>109</v>
      </c>
      <c r="E19" s="239">
        <v>1</v>
      </c>
      <c r="F19" s="144">
        <v>1</v>
      </c>
      <c r="G19" s="145">
        <v>3</v>
      </c>
      <c r="H19" s="145">
        <v>1</v>
      </c>
      <c r="I19" s="145">
        <v>2</v>
      </c>
      <c r="J19" s="146">
        <v>2</v>
      </c>
      <c r="K19" s="147">
        <v>1</v>
      </c>
      <c r="L19" s="145">
        <v>1</v>
      </c>
      <c r="M19" s="145">
        <v>1</v>
      </c>
      <c r="N19" s="145">
        <v>1</v>
      </c>
      <c r="O19" s="148">
        <v>2</v>
      </c>
      <c r="P19" s="144">
        <v>1</v>
      </c>
      <c r="Q19" s="145">
        <v>3</v>
      </c>
      <c r="R19" s="145">
        <v>1</v>
      </c>
      <c r="S19" s="145">
        <v>1</v>
      </c>
      <c r="T19" s="146">
        <v>2</v>
      </c>
      <c r="U19" s="147">
        <v>1</v>
      </c>
      <c r="V19" s="145">
        <v>2</v>
      </c>
      <c r="W19" s="145">
        <v>3</v>
      </c>
      <c r="X19" s="145">
        <v>1</v>
      </c>
      <c r="Y19" s="148">
        <v>2</v>
      </c>
      <c r="Z19" s="144">
        <v>2</v>
      </c>
      <c r="AA19" s="145">
        <v>1</v>
      </c>
      <c r="AB19" s="145">
        <v>1</v>
      </c>
      <c r="AC19" s="145">
        <v>2</v>
      </c>
      <c r="AD19" s="146">
        <v>1</v>
      </c>
      <c r="AE19" s="16">
        <f t="shared" si="10"/>
        <v>6</v>
      </c>
      <c r="AF19" s="38">
        <f t="shared" si="0"/>
        <v>6</v>
      </c>
      <c r="AG19" s="39">
        <f t="shared" si="1"/>
        <v>3</v>
      </c>
      <c r="AH19" s="39">
        <f t="shared" si="11"/>
        <v>12</v>
      </c>
      <c r="AI19" s="39">
        <f t="shared" si="2"/>
        <v>12</v>
      </c>
      <c r="AJ19" s="39">
        <f t="shared" si="3"/>
        <v>2</v>
      </c>
      <c r="AK19" s="39">
        <f t="shared" si="4"/>
        <v>3</v>
      </c>
      <c r="AL19" s="39">
        <f t="shared" si="12"/>
        <v>12</v>
      </c>
      <c r="AM19" s="39">
        <f t="shared" si="5"/>
        <v>12</v>
      </c>
      <c r="AN19" s="39">
        <f t="shared" si="6"/>
        <v>3</v>
      </c>
      <c r="AO19" s="39">
        <f t="shared" si="7"/>
        <v>3</v>
      </c>
      <c r="AP19" s="39">
        <f t="shared" si="13"/>
        <v>9</v>
      </c>
      <c r="AQ19" s="39">
        <f t="shared" si="8"/>
        <v>9</v>
      </c>
      <c r="AR19" s="39">
        <f t="shared" si="14"/>
        <v>8</v>
      </c>
      <c r="AS19" s="40">
        <f t="shared" si="9"/>
        <v>8</v>
      </c>
      <c r="AT19" s="5"/>
    </row>
    <row r="20" spans="1:71" s="6" customFormat="1" ht="18" customHeight="1">
      <c r="A20" s="57" t="s">
        <v>12</v>
      </c>
      <c r="B20" s="240" t="s">
        <v>77</v>
      </c>
      <c r="C20" s="241" t="s">
        <v>110</v>
      </c>
      <c r="D20" s="242" t="s">
        <v>111</v>
      </c>
      <c r="E20" s="243">
        <v>1</v>
      </c>
      <c r="F20" s="149">
        <v>1</v>
      </c>
      <c r="G20" s="150">
        <v>2</v>
      </c>
      <c r="H20" s="150">
        <v>1</v>
      </c>
      <c r="I20" s="150">
        <v>2</v>
      </c>
      <c r="J20" s="151">
        <v>3</v>
      </c>
      <c r="K20" s="152">
        <v>2</v>
      </c>
      <c r="L20" s="150">
        <v>2</v>
      </c>
      <c r="M20" s="150">
        <v>1</v>
      </c>
      <c r="N20" s="150">
        <v>2</v>
      </c>
      <c r="O20" s="153">
        <v>2</v>
      </c>
      <c r="P20" s="149">
        <v>1</v>
      </c>
      <c r="Q20" s="150">
        <v>3</v>
      </c>
      <c r="R20" s="150">
        <v>2</v>
      </c>
      <c r="S20" s="150">
        <v>1</v>
      </c>
      <c r="T20" s="151">
        <v>2</v>
      </c>
      <c r="U20" s="152">
        <v>1</v>
      </c>
      <c r="V20" s="150">
        <v>2</v>
      </c>
      <c r="W20" s="150">
        <v>2</v>
      </c>
      <c r="X20" s="150">
        <v>1</v>
      </c>
      <c r="Y20" s="153">
        <v>2</v>
      </c>
      <c r="Z20" s="149">
        <v>3</v>
      </c>
      <c r="AA20" s="150">
        <v>3</v>
      </c>
      <c r="AB20" s="150">
        <v>1</v>
      </c>
      <c r="AC20" s="150">
        <v>3</v>
      </c>
      <c r="AD20" s="151">
        <v>2</v>
      </c>
      <c r="AE20" s="16">
        <f t="shared" si="10"/>
        <v>8</v>
      </c>
      <c r="AF20" s="41">
        <f t="shared" si="0"/>
        <v>8</v>
      </c>
      <c r="AG20" s="42">
        <f t="shared" si="1"/>
        <v>2</v>
      </c>
      <c r="AH20" s="39">
        <f t="shared" si="11"/>
        <v>13</v>
      </c>
      <c r="AI20" s="42">
        <f t="shared" si="2"/>
        <v>13</v>
      </c>
      <c r="AJ20" s="42">
        <f t="shared" si="3"/>
        <v>1</v>
      </c>
      <c r="AK20" s="42">
        <f t="shared" si="4"/>
        <v>2</v>
      </c>
      <c r="AL20" s="39">
        <f t="shared" si="12"/>
        <v>9</v>
      </c>
      <c r="AM20" s="42">
        <f t="shared" si="5"/>
        <v>9</v>
      </c>
      <c r="AN20" s="42">
        <f t="shared" si="6"/>
        <v>3</v>
      </c>
      <c r="AO20" s="42">
        <f t="shared" si="7"/>
        <v>3</v>
      </c>
      <c r="AP20" s="39">
        <f t="shared" si="13"/>
        <v>10</v>
      </c>
      <c r="AQ20" s="42">
        <f t="shared" si="8"/>
        <v>10</v>
      </c>
      <c r="AR20" s="39">
        <f t="shared" si="14"/>
        <v>9</v>
      </c>
      <c r="AS20" s="43">
        <f t="shared" si="9"/>
        <v>9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45" ht="18" customHeight="1">
      <c r="A21" s="57" t="s">
        <v>13</v>
      </c>
      <c r="B21" s="240" t="s">
        <v>77</v>
      </c>
      <c r="C21" s="241" t="s">
        <v>112</v>
      </c>
      <c r="D21" s="242" t="s">
        <v>113</v>
      </c>
      <c r="E21" s="243">
        <v>1</v>
      </c>
      <c r="F21" s="149">
        <v>1</v>
      </c>
      <c r="G21" s="150">
        <v>3</v>
      </c>
      <c r="H21" s="150">
        <v>1</v>
      </c>
      <c r="I21" s="150">
        <v>2</v>
      </c>
      <c r="J21" s="151">
        <v>1</v>
      </c>
      <c r="K21" s="152">
        <v>1</v>
      </c>
      <c r="L21" s="150">
        <v>1</v>
      </c>
      <c r="M21" s="150">
        <v>1</v>
      </c>
      <c r="N21" s="150">
        <v>1</v>
      </c>
      <c r="O21" s="153">
        <v>2</v>
      </c>
      <c r="P21" s="149">
        <v>2</v>
      </c>
      <c r="Q21" s="150">
        <v>3</v>
      </c>
      <c r="R21" s="150">
        <v>1</v>
      </c>
      <c r="S21" s="150">
        <v>1</v>
      </c>
      <c r="T21" s="151">
        <v>2</v>
      </c>
      <c r="U21" s="152">
        <v>1</v>
      </c>
      <c r="V21" s="150">
        <v>2</v>
      </c>
      <c r="W21" s="150">
        <v>1</v>
      </c>
      <c r="X21" s="150">
        <v>1</v>
      </c>
      <c r="Y21" s="153">
        <v>1</v>
      </c>
      <c r="Z21" s="149">
        <v>3</v>
      </c>
      <c r="AA21" s="150">
        <v>3</v>
      </c>
      <c r="AB21" s="150">
        <v>1</v>
      </c>
      <c r="AC21" s="150">
        <v>3</v>
      </c>
      <c r="AD21" s="151">
        <v>2</v>
      </c>
      <c r="AE21" s="16">
        <f aca="true" t="shared" si="15" ref="AE21:AE30">H21+M21+R21+U21+AC21</f>
        <v>7</v>
      </c>
      <c r="AF21" s="41">
        <f aca="true" t="shared" si="16" ref="AF21:AF30">IF(AE21=0,"0",AE21)</f>
        <v>7</v>
      </c>
      <c r="AG21" s="42">
        <f aca="true" t="shared" si="17" ref="AG21:AG30">IF(L21=3,1,IF(L21=2,2,IF(L21=1,3)))</f>
        <v>3</v>
      </c>
      <c r="AH21" s="39">
        <f aca="true" t="shared" si="18" ref="AH21:AH30">J21+AG21+Q21+W21+AA21</f>
        <v>11</v>
      </c>
      <c r="AI21" s="42">
        <f aca="true" t="shared" si="19" ref="AI21:AI30">IF(AH21=0,"0",AH21)</f>
        <v>11</v>
      </c>
      <c r="AJ21" s="42">
        <f aca="true" t="shared" si="20" ref="AJ21:AJ30">IF(Z21=3,1,IF(Z21=2,2,IF(Z21=1,3)))</f>
        <v>1</v>
      </c>
      <c r="AK21" s="42">
        <f aca="true" t="shared" si="21" ref="AK21:AK30">IF(AD21=3,1,IF(AD21=2,2,IF(AD21=1,3)))</f>
        <v>2</v>
      </c>
      <c r="AL21" s="39">
        <f aca="true" t="shared" si="22" ref="AL21:AL30">G21+O21+T21+AJ21+AK21</f>
        <v>10</v>
      </c>
      <c r="AM21" s="42">
        <f aca="true" t="shared" si="23" ref="AM21:AM30">IF(AL21=0,"0",AL21)</f>
        <v>10</v>
      </c>
      <c r="AN21" s="42">
        <f aca="true" t="shared" si="24" ref="AN21:AN30">IF(P21=3,1,IF(P21=2,2,IF(P21=1,3)))</f>
        <v>2</v>
      </c>
      <c r="AO21" s="42">
        <f aca="true" t="shared" si="25" ref="AO21:AO30">IF(S21=3,1,IF(S21=2,2,IF(S21=1,3)))</f>
        <v>3</v>
      </c>
      <c r="AP21" s="39">
        <f aca="true" t="shared" si="26" ref="AP21:AP30">K21+AN21+AO21+X21+AB21</f>
        <v>8</v>
      </c>
      <c r="AQ21" s="42">
        <f aca="true" t="shared" si="27" ref="AQ21:AQ30">IF(AP21=0,"0",AP21)</f>
        <v>8</v>
      </c>
      <c r="AR21" s="39">
        <f aca="true" t="shared" si="28" ref="AR21:AR30">F21+I21+N21+V21+Y21</f>
        <v>7</v>
      </c>
      <c r="AS21" s="43">
        <f aca="true" t="shared" si="29" ref="AS21:AS30">IF(AR21=0,"0",AR21)</f>
        <v>7</v>
      </c>
    </row>
    <row r="22" spans="1:45" ht="18" customHeight="1">
      <c r="A22" s="57" t="s">
        <v>14</v>
      </c>
      <c r="B22" s="240" t="s">
        <v>77</v>
      </c>
      <c r="C22" s="241" t="s">
        <v>114</v>
      </c>
      <c r="D22" s="242" t="s">
        <v>115</v>
      </c>
      <c r="E22" s="243">
        <v>1</v>
      </c>
      <c r="F22" s="149">
        <v>1</v>
      </c>
      <c r="G22" s="150">
        <v>2</v>
      </c>
      <c r="H22" s="150">
        <v>1</v>
      </c>
      <c r="I22" s="150">
        <v>1</v>
      </c>
      <c r="J22" s="151">
        <v>2</v>
      </c>
      <c r="K22" s="152">
        <v>2</v>
      </c>
      <c r="L22" s="150">
        <v>1</v>
      </c>
      <c r="M22" s="150">
        <v>2</v>
      </c>
      <c r="N22" s="150">
        <v>2</v>
      </c>
      <c r="O22" s="153">
        <v>2</v>
      </c>
      <c r="P22" s="149">
        <v>1</v>
      </c>
      <c r="Q22" s="150">
        <v>3</v>
      </c>
      <c r="R22" s="150">
        <v>1</v>
      </c>
      <c r="S22" s="150">
        <v>1</v>
      </c>
      <c r="T22" s="151">
        <v>1</v>
      </c>
      <c r="U22" s="152">
        <v>1</v>
      </c>
      <c r="V22" s="150">
        <v>2</v>
      </c>
      <c r="W22" s="150">
        <v>2</v>
      </c>
      <c r="X22" s="150">
        <v>1</v>
      </c>
      <c r="Y22" s="153">
        <v>1</v>
      </c>
      <c r="Z22" s="149">
        <v>3</v>
      </c>
      <c r="AA22" s="150">
        <v>2</v>
      </c>
      <c r="AB22" s="150">
        <v>1</v>
      </c>
      <c r="AC22" s="150">
        <v>1</v>
      </c>
      <c r="AD22" s="151">
        <v>1</v>
      </c>
      <c r="AE22" s="16">
        <f t="shared" si="15"/>
        <v>6</v>
      </c>
      <c r="AF22" s="41">
        <f t="shared" si="16"/>
        <v>6</v>
      </c>
      <c r="AG22" s="42">
        <f t="shared" si="17"/>
        <v>3</v>
      </c>
      <c r="AH22" s="39">
        <f t="shared" si="18"/>
        <v>12</v>
      </c>
      <c r="AI22" s="42">
        <f t="shared" si="19"/>
        <v>12</v>
      </c>
      <c r="AJ22" s="42">
        <f t="shared" si="20"/>
        <v>1</v>
      </c>
      <c r="AK22" s="42">
        <f t="shared" si="21"/>
        <v>3</v>
      </c>
      <c r="AL22" s="39">
        <f t="shared" si="22"/>
        <v>9</v>
      </c>
      <c r="AM22" s="42">
        <f t="shared" si="23"/>
        <v>9</v>
      </c>
      <c r="AN22" s="42">
        <f t="shared" si="24"/>
        <v>3</v>
      </c>
      <c r="AO22" s="42">
        <f t="shared" si="25"/>
        <v>3</v>
      </c>
      <c r="AP22" s="39">
        <f t="shared" si="26"/>
        <v>10</v>
      </c>
      <c r="AQ22" s="42">
        <f t="shared" si="27"/>
        <v>10</v>
      </c>
      <c r="AR22" s="39">
        <f t="shared" si="28"/>
        <v>7</v>
      </c>
      <c r="AS22" s="43">
        <f t="shared" si="29"/>
        <v>7</v>
      </c>
    </row>
    <row r="23" spans="1:45" ht="18" customHeight="1" thickBot="1">
      <c r="A23" s="173" t="s">
        <v>36</v>
      </c>
      <c r="B23" s="244" t="s">
        <v>77</v>
      </c>
      <c r="C23" s="23" t="s">
        <v>116</v>
      </c>
      <c r="D23" s="245" t="s">
        <v>117</v>
      </c>
      <c r="E23" s="24">
        <v>1</v>
      </c>
      <c r="F23" s="159">
        <v>1</v>
      </c>
      <c r="G23" s="160">
        <v>3</v>
      </c>
      <c r="H23" s="160">
        <v>2</v>
      </c>
      <c r="I23" s="160">
        <v>1</v>
      </c>
      <c r="J23" s="161">
        <v>2</v>
      </c>
      <c r="K23" s="162">
        <v>3</v>
      </c>
      <c r="L23" s="160">
        <v>1</v>
      </c>
      <c r="M23" s="160">
        <v>1</v>
      </c>
      <c r="N23" s="160">
        <v>1</v>
      </c>
      <c r="O23" s="163">
        <v>1</v>
      </c>
      <c r="P23" s="159">
        <v>1</v>
      </c>
      <c r="Q23" s="160">
        <v>3</v>
      </c>
      <c r="R23" s="160">
        <v>1</v>
      </c>
      <c r="S23" s="160">
        <v>1</v>
      </c>
      <c r="T23" s="161">
        <v>2</v>
      </c>
      <c r="U23" s="162">
        <v>1</v>
      </c>
      <c r="V23" s="160">
        <v>1</v>
      </c>
      <c r="W23" s="160">
        <v>2</v>
      </c>
      <c r="X23" s="160">
        <v>1</v>
      </c>
      <c r="Y23" s="163">
        <v>1</v>
      </c>
      <c r="Z23" s="159">
        <v>2</v>
      </c>
      <c r="AA23" s="160">
        <v>2</v>
      </c>
      <c r="AB23" s="160">
        <v>1</v>
      </c>
      <c r="AC23" s="160">
        <v>2</v>
      </c>
      <c r="AD23" s="161">
        <v>1</v>
      </c>
      <c r="AE23" s="170">
        <f t="shared" si="15"/>
        <v>7</v>
      </c>
      <c r="AF23" s="44">
        <f t="shared" si="16"/>
        <v>7</v>
      </c>
      <c r="AG23" s="45">
        <f t="shared" si="17"/>
        <v>3</v>
      </c>
      <c r="AH23" s="171">
        <f t="shared" si="18"/>
        <v>12</v>
      </c>
      <c r="AI23" s="45">
        <f t="shared" si="19"/>
        <v>12</v>
      </c>
      <c r="AJ23" s="45">
        <f t="shared" si="20"/>
        <v>2</v>
      </c>
      <c r="AK23" s="45">
        <f t="shared" si="21"/>
        <v>3</v>
      </c>
      <c r="AL23" s="171">
        <f t="shared" si="22"/>
        <v>11</v>
      </c>
      <c r="AM23" s="45">
        <f t="shared" si="23"/>
        <v>11</v>
      </c>
      <c r="AN23" s="45">
        <f t="shared" si="24"/>
        <v>3</v>
      </c>
      <c r="AO23" s="45">
        <f t="shared" si="25"/>
        <v>3</v>
      </c>
      <c r="AP23" s="171">
        <f t="shared" si="26"/>
        <v>11</v>
      </c>
      <c r="AQ23" s="45">
        <f t="shared" si="27"/>
        <v>11</v>
      </c>
      <c r="AR23" s="171">
        <f t="shared" si="28"/>
        <v>5</v>
      </c>
      <c r="AS23" s="46">
        <f t="shared" si="29"/>
        <v>5</v>
      </c>
    </row>
    <row r="24" spans="1:45" ht="18" customHeight="1">
      <c r="A24" s="172" t="s">
        <v>58</v>
      </c>
      <c r="B24" s="236" t="s">
        <v>77</v>
      </c>
      <c r="C24" s="237" t="s">
        <v>118</v>
      </c>
      <c r="D24" s="238" t="s">
        <v>119</v>
      </c>
      <c r="E24" s="239">
        <v>1</v>
      </c>
      <c r="F24" s="144">
        <v>1</v>
      </c>
      <c r="G24" s="145">
        <v>1</v>
      </c>
      <c r="H24" s="145">
        <v>2</v>
      </c>
      <c r="I24" s="145">
        <v>2</v>
      </c>
      <c r="J24" s="146">
        <v>3</v>
      </c>
      <c r="K24" s="147">
        <v>1</v>
      </c>
      <c r="L24" s="145">
        <v>1</v>
      </c>
      <c r="M24" s="145">
        <v>3</v>
      </c>
      <c r="N24" s="145">
        <v>3</v>
      </c>
      <c r="O24" s="148">
        <v>1</v>
      </c>
      <c r="P24" s="144">
        <v>2</v>
      </c>
      <c r="Q24" s="145">
        <v>3</v>
      </c>
      <c r="R24" s="145">
        <v>3</v>
      </c>
      <c r="S24" s="145">
        <v>2</v>
      </c>
      <c r="T24" s="146">
        <v>3</v>
      </c>
      <c r="U24" s="147">
        <v>2</v>
      </c>
      <c r="V24" s="145">
        <v>1</v>
      </c>
      <c r="W24" s="145">
        <v>3</v>
      </c>
      <c r="X24" s="145">
        <v>2</v>
      </c>
      <c r="Y24" s="148">
        <v>1</v>
      </c>
      <c r="Z24" s="144">
        <v>2</v>
      </c>
      <c r="AA24" s="145">
        <v>2</v>
      </c>
      <c r="AB24" s="145">
        <v>1</v>
      </c>
      <c r="AC24" s="145">
        <v>1</v>
      </c>
      <c r="AD24" s="146">
        <v>2</v>
      </c>
      <c r="AE24" s="16">
        <f t="shared" si="15"/>
        <v>11</v>
      </c>
      <c r="AF24" s="38">
        <f t="shared" si="16"/>
        <v>11</v>
      </c>
      <c r="AG24" s="39">
        <f t="shared" si="17"/>
        <v>3</v>
      </c>
      <c r="AH24" s="39">
        <f t="shared" si="18"/>
        <v>14</v>
      </c>
      <c r="AI24" s="39">
        <f t="shared" si="19"/>
        <v>14</v>
      </c>
      <c r="AJ24" s="39">
        <f t="shared" si="20"/>
        <v>2</v>
      </c>
      <c r="AK24" s="39">
        <f t="shared" si="21"/>
        <v>2</v>
      </c>
      <c r="AL24" s="39">
        <f t="shared" si="22"/>
        <v>9</v>
      </c>
      <c r="AM24" s="39">
        <f t="shared" si="23"/>
        <v>9</v>
      </c>
      <c r="AN24" s="39">
        <f t="shared" si="24"/>
        <v>2</v>
      </c>
      <c r="AO24" s="39">
        <f t="shared" si="25"/>
        <v>2</v>
      </c>
      <c r="AP24" s="39">
        <f t="shared" si="26"/>
        <v>8</v>
      </c>
      <c r="AQ24" s="39">
        <f t="shared" si="27"/>
        <v>8</v>
      </c>
      <c r="AR24" s="39">
        <f t="shared" si="28"/>
        <v>8</v>
      </c>
      <c r="AS24" s="40">
        <f t="shared" si="29"/>
        <v>8</v>
      </c>
    </row>
    <row r="25" spans="1:45" ht="18" customHeight="1">
      <c r="A25" s="57" t="s">
        <v>59</v>
      </c>
      <c r="B25" s="240" t="s">
        <v>77</v>
      </c>
      <c r="C25" s="241" t="s">
        <v>120</v>
      </c>
      <c r="D25" s="242" t="s">
        <v>121</v>
      </c>
      <c r="E25" s="243">
        <v>1</v>
      </c>
      <c r="F25" s="149">
        <v>1</v>
      </c>
      <c r="G25" s="150">
        <v>3</v>
      </c>
      <c r="H25" s="150">
        <v>1</v>
      </c>
      <c r="I25" s="150">
        <v>2</v>
      </c>
      <c r="J25" s="151">
        <v>2</v>
      </c>
      <c r="K25" s="152">
        <v>1</v>
      </c>
      <c r="L25" s="150">
        <v>1</v>
      </c>
      <c r="M25" s="150">
        <v>1</v>
      </c>
      <c r="N25" s="150">
        <v>1</v>
      </c>
      <c r="O25" s="153">
        <v>1</v>
      </c>
      <c r="P25" s="149">
        <v>1</v>
      </c>
      <c r="Q25" s="150">
        <v>2</v>
      </c>
      <c r="R25" s="150">
        <v>3</v>
      </c>
      <c r="S25" s="150">
        <v>1</v>
      </c>
      <c r="T25" s="151">
        <v>1</v>
      </c>
      <c r="U25" s="152">
        <v>3</v>
      </c>
      <c r="V25" s="150">
        <v>1</v>
      </c>
      <c r="W25" s="150">
        <v>2</v>
      </c>
      <c r="X25" s="150">
        <v>1</v>
      </c>
      <c r="Y25" s="153">
        <v>1</v>
      </c>
      <c r="Z25" s="149">
        <v>2</v>
      </c>
      <c r="AA25" s="150">
        <v>3</v>
      </c>
      <c r="AB25" s="150">
        <v>1</v>
      </c>
      <c r="AC25" s="150">
        <v>1</v>
      </c>
      <c r="AD25" s="151">
        <v>2</v>
      </c>
      <c r="AE25" s="16">
        <f t="shared" si="15"/>
        <v>9</v>
      </c>
      <c r="AF25" s="41">
        <f t="shared" si="16"/>
        <v>9</v>
      </c>
      <c r="AG25" s="42">
        <f t="shared" si="17"/>
        <v>3</v>
      </c>
      <c r="AH25" s="39">
        <f t="shared" si="18"/>
        <v>12</v>
      </c>
      <c r="AI25" s="42">
        <f t="shared" si="19"/>
        <v>12</v>
      </c>
      <c r="AJ25" s="42">
        <f t="shared" si="20"/>
        <v>2</v>
      </c>
      <c r="AK25" s="42">
        <f t="shared" si="21"/>
        <v>2</v>
      </c>
      <c r="AL25" s="39">
        <f t="shared" si="22"/>
        <v>9</v>
      </c>
      <c r="AM25" s="42">
        <f t="shared" si="23"/>
        <v>9</v>
      </c>
      <c r="AN25" s="42">
        <f t="shared" si="24"/>
        <v>3</v>
      </c>
      <c r="AO25" s="42">
        <f t="shared" si="25"/>
        <v>3</v>
      </c>
      <c r="AP25" s="39">
        <f t="shared" si="26"/>
        <v>9</v>
      </c>
      <c r="AQ25" s="42">
        <f t="shared" si="27"/>
        <v>9</v>
      </c>
      <c r="AR25" s="39">
        <f t="shared" si="28"/>
        <v>6</v>
      </c>
      <c r="AS25" s="43">
        <f t="shared" si="29"/>
        <v>6</v>
      </c>
    </row>
    <row r="26" spans="1:45" ht="18" customHeight="1">
      <c r="A26" s="57" t="s">
        <v>60</v>
      </c>
      <c r="B26" s="240" t="s">
        <v>77</v>
      </c>
      <c r="C26" s="241" t="s">
        <v>122</v>
      </c>
      <c r="D26" s="242" t="s">
        <v>123</v>
      </c>
      <c r="E26" s="243">
        <v>1</v>
      </c>
      <c r="F26" s="149">
        <v>1</v>
      </c>
      <c r="G26" s="150">
        <v>2</v>
      </c>
      <c r="H26" s="150">
        <v>2</v>
      </c>
      <c r="I26" s="150">
        <v>3</v>
      </c>
      <c r="J26" s="151">
        <v>2</v>
      </c>
      <c r="K26" s="152">
        <v>2</v>
      </c>
      <c r="L26" s="150">
        <v>1</v>
      </c>
      <c r="M26" s="150">
        <v>1</v>
      </c>
      <c r="N26" s="150">
        <v>2</v>
      </c>
      <c r="O26" s="153">
        <v>2</v>
      </c>
      <c r="P26" s="149">
        <v>1</v>
      </c>
      <c r="Q26" s="150">
        <v>3</v>
      </c>
      <c r="R26" s="150">
        <v>1</v>
      </c>
      <c r="S26" s="150">
        <v>1</v>
      </c>
      <c r="T26" s="151">
        <v>2</v>
      </c>
      <c r="U26" s="152">
        <v>1</v>
      </c>
      <c r="V26" s="150">
        <v>1</v>
      </c>
      <c r="W26" s="150">
        <v>2</v>
      </c>
      <c r="X26" s="150">
        <v>1</v>
      </c>
      <c r="Y26" s="153">
        <v>2</v>
      </c>
      <c r="Z26" s="149">
        <v>3</v>
      </c>
      <c r="AA26" s="150">
        <v>2</v>
      </c>
      <c r="AB26" s="150">
        <v>1</v>
      </c>
      <c r="AC26" s="150">
        <v>3</v>
      </c>
      <c r="AD26" s="151">
        <v>2</v>
      </c>
      <c r="AE26" s="16">
        <f t="shared" si="15"/>
        <v>8</v>
      </c>
      <c r="AF26" s="41">
        <f t="shared" si="16"/>
        <v>8</v>
      </c>
      <c r="AG26" s="42">
        <f t="shared" si="17"/>
        <v>3</v>
      </c>
      <c r="AH26" s="39">
        <f t="shared" si="18"/>
        <v>12</v>
      </c>
      <c r="AI26" s="42">
        <f t="shared" si="19"/>
        <v>12</v>
      </c>
      <c r="AJ26" s="42">
        <f t="shared" si="20"/>
        <v>1</v>
      </c>
      <c r="AK26" s="42">
        <f t="shared" si="21"/>
        <v>2</v>
      </c>
      <c r="AL26" s="39">
        <f t="shared" si="22"/>
        <v>9</v>
      </c>
      <c r="AM26" s="42">
        <f t="shared" si="23"/>
        <v>9</v>
      </c>
      <c r="AN26" s="42">
        <f t="shared" si="24"/>
        <v>3</v>
      </c>
      <c r="AO26" s="42">
        <f t="shared" si="25"/>
        <v>3</v>
      </c>
      <c r="AP26" s="39">
        <f t="shared" si="26"/>
        <v>10</v>
      </c>
      <c r="AQ26" s="42">
        <f t="shared" si="27"/>
        <v>10</v>
      </c>
      <c r="AR26" s="39">
        <f t="shared" si="28"/>
        <v>9</v>
      </c>
      <c r="AS26" s="43">
        <f t="shared" si="29"/>
        <v>9</v>
      </c>
    </row>
    <row r="27" spans="1:45" ht="18" customHeight="1">
      <c r="A27" s="57" t="s">
        <v>61</v>
      </c>
      <c r="B27" s="240" t="s">
        <v>77</v>
      </c>
      <c r="C27" s="241" t="s">
        <v>124</v>
      </c>
      <c r="D27" s="242" t="s">
        <v>125</v>
      </c>
      <c r="E27" s="243">
        <v>1</v>
      </c>
      <c r="F27" s="149">
        <v>1</v>
      </c>
      <c r="G27" s="150">
        <v>2</v>
      </c>
      <c r="H27" s="150">
        <v>1</v>
      </c>
      <c r="I27" s="150">
        <v>1</v>
      </c>
      <c r="J27" s="151">
        <v>3</v>
      </c>
      <c r="K27" s="152">
        <v>1</v>
      </c>
      <c r="L27" s="150">
        <v>1</v>
      </c>
      <c r="M27" s="150">
        <v>1</v>
      </c>
      <c r="N27" s="150">
        <v>1</v>
      </c>
      <c r="O27" s="153">
        <v>2</v>
      </c>
      <c r="P27" s="149">
        <v>1</v>
      </c>
      <c r="Q27" s="150">
        <v>3</v>
      </c>
      <c r="R27" s="150">
        <v>1</v>
      </c>
      <c r="S27" s="150">
        <v>1</v>
      </c>
      <c r="T27" s="151">
        <v>2</v>
      </c>
      <c r="U27" s="152">
        <v>1</v>
      </c>
      <c r="V27" s="150">
        <v>1</v>
      </c>
      <c r="W27" s="150">
        <v>3</v>
      </c>
      <c r="X27" s="150">
        <v>1</v>
      </c>
      <c r="Y27" s="153">
        <v>1</v>
      </c>
      <c r="Z27" s="149">
        <v>3</v>
      </c>
      <c r="AA27" s="150">
        <v>2</v>
      </c>
      <c r="AB27" s="150">
        <v>1</v>
      </c>
      <c r="AC27" s="150">
        <v>1</v>
      </c>
      <c r="AD27" s="151">
        <v>1</v>
      </c>
      <c r="AE27" s="16">
        <f t="shared" si="15"/>
        <v>5</v>
      </c>
      <c r="AF27" s="41">
        <f t="shared" si="16"/>
        <v>5</v>
      </c>
      <c r="AG27" s="42">
        <f t="shared" si="17"/>
        <v>3</v>
      </c>
      <c r="AH27" s="39">
        <f t="shared" si="18"/>
        <v>14</v>
      </c>
      <c r="AI27" s="42">
        <f t="shared" si="19"/>
        <v>14</v>
      </c>
      <c r="AJ27" s="42">
        <f t="shared" si="20"/>
        <v>1</v>
      </c>
      <c r="AK27" s="42">
        <f t="shared" si="21"/>
        <v>3</v>
      </c>
      <c r="AL27" s="39">
        <f t="shared" si="22"/>
        <v>10</v>
      </c>
      <c r="AM27" s="42">
        <f t="shared" si="23"/>
        <v>10</v>
      </c>
      <c r="AN27" s="42">
        <f t="shared" si="24"/>
        <v>3</v>
      </c>
      <c r="AO27" s="42">
        <f t="shared" si="25"/>
        <v>3</v>
      </c>
      <c r="AP27" s="39">
        <f t="shared" si="26"/>
        <v>9</v>
      </c>
      <c r="AQ27" s="42">
        <f t="shared" si="27"/>
        <v>9</v>
      </c>
      <c r="AR27" s="39">
        <f t="shared" si="28"/>
        <v>5</v>
      </c>
      <c r="AS27" s="43">
        <f t="shared" si="29"/>
        <v>5</v>
      </c>
    </row>
    <row r="28" spans="1:45" ht="18" customHeight="1" thickBot="1">
      <c r="A28" s="180" t="s">
        <v>62</v>
      </c>
      <c r="B28" s="244" t="s">
        <v>77</v>
      </c>
      <c r="C28" s="23" t="s">
        <v>126</v>
      </c>
      <c r="D28" s="245" t="s">
        <v>127</v>
      </c>
      <c r="E28" s="24">
        <v>1</v>
      </c>
      <c r="F28" s="159">
        <v>1</v>
      </c>
      <c r="G28" s="160">
        <v>2</v>
      </c>
      <c r="H28" s="160">
        <v>1</v>
      </c>
      <c r="I28" s="160">
        <v>1</v>
      </c>
      <c r="J28" s="161">
        <v>3</v>
      </c>
      <c r="K28" s="162">
        <v>1</v>
      </c>
      <c r="L28" s="160">
        <v>1</v>
      </c>
      <c r="M28" s="160">
        <v>1</v>
      </c>
      <c r="N28" s="160">
        <v>1</v>
      </c>
      <c r="O28" s="163">
        <v>2</v>
      </c>
      <c r="P28" s="159">
        <v>1</v>
      </c>
      <c r="Q28" s="160">
        <v>3</v>
      </c>
      <c r="R28" s="160">
        <v>1</v>
      </c>
      <c r="S28" s="160">
        <v>1</v>
      </c>
      <c r="T28" s="161">
        <v>3</v>
      </c>
      <c r="U28" s="162">
        <v>1</v>
      </c>
      <c r="V28" s="160">
        <v>1</v>
      </c>
      <c r="W28" s="160">
        <v>2</v>
      </c>
      <c r="X28" s="160">
        <v>1</v>
      </c>
      <c r="Y28" s="163">
        <v>2</v>
      </c>
      <c r="Z28" s="159">
        <v>3</v>
      </c>
      <c r="AA28" s="160">
        <v>3</v>
      </c>
      <c r="AB28" s="160">
        <v>1</v>
      </c>
      <c r="AC28" s="160">
        <v>2</v>
      </c>
      <c r="AD28" s="161">
        <v>1</v>
      </c>
      <c r="AE28" s="170">
        <f t="shared" si="15"/>
        <v>6</v>
      </c>
      <c r="AF28" s="44">
        <f t="shared" si="16"/>
        <v>6</v>
      </c>
      <c r="AG28" s="45">
        <f t="shared" si="17"/>
        <v>3</v>
      </c>
      <c r="AH28" s="171">
        <f t="shared" si="18"/>
        <v>14</v>
      </c>
      <c r="AI28" s="45">
        <f t="shared" si="19"/>
        <v>14</v>
      </c>
      <c r="AJ28" s="45">
        <f t="shared" si="20"/>
        <v>1</v>
      </c>
      <c r="AK28" s="45">
        <f t="shared" si="21"/>
        <v>3</v>
      </c>
      <c r="AL28" s="171">
        <f t="shared" si="22"/>
        <v>11</v>
      </c>
      <c r="AM28" s="45">
        <f t="shared" si="23"/>
        <v>11</v>
      </c>
      <c r="AN28" s="45">
        <f t="shared" si="24"/>
        <v>3</v>
      </c>
      <c r="AO28" s="45">
        <f t="shared" si="25"/>
        <v>3</v>
      </c>
      <c r="AP28" s="171">
        <f t="shared" si="26"/>
        <v>9</v>
      </c>
      <c r="AQ28" s="45">
        <f t="shared" si="27"/>
        <v>9</v>
      </c>
      <c r="AR28" s="171">
        <f t="shared" si="28"/>
        <v>6</v>
      </c>
      <c r="AS28" s="46">
        <f t="shared" si="29"/>
        <v>6</v>
      </c>
    </row>
    <row r="29" spans="1:45" ht="18" customHeight="1">
      <c r="A29" s="113" t="s">
        <v>63</v>
      </c>
      <c r="B29" s="236" t="s">
        <v>77</v>
      </c>
      <c r="C29" s="237" t="s">
        <v>128</v>
      </c>
      <c r="D29" s="238" t="s">
        <v>129</v>
      </c>
      <c r="E29" s="239">
        <v>1</v>
      </c>
      <c r="F29" s="144">
        <v>1</v>
      </c>
      <c r="G29" s="145">
        <v>3</v>
      </c>
      <c r="H29" s="145">
        <v>1</v>
      </c>
      <c r="I29" s="145">
        <v>1</v>
      </c>
      <c r="J29" s="146">
        <v>2</v>
      </c>
      <c r="K29" s="147">
        <v>2</v>
      </c>
      <c r="L29" s="145">
        <v>1</v>
      </c>
      <c r="M29" s="145">
        <v>2</v>
      </c>
      <c r="N29" s="145">
        <v>1</v>
      </c>
      <c r="O29" s="148">
        <v>2</v>
      </c>
      <c r="P29" s="144">
        <v>1</v>
      </c>
      <c r="Q29" s="145">
        <v>3</v>
      </c>
      <c r="R29" s="145">
        <v>1</v>
      </c>
      <c r="S29" s="145">
        <v>2</v>
      </c>
      <c r="T29" s="146">
        <v>1</v>
      </c>
      <c r="U29" s="147">
        <v>1</v>
      </c>
      <c r="V29" s="145">
        <v>1</v>
      </c>
      <c r="W29" s="145">
        <v>1</v>
      </c>
      <c r="X29" s="145">
        <v>1</v>
      </c>
      <c r="Y29" s="148">
        <v>1</v>
      </c>
      <c r="Z29" s="144">
        <v>2</v>
      </c>
      <c r="AA29" s="145">
        <v>3</v>
      </c>
      <c r="AB29" s="145">
        <v>1</v>
      </c>
      <c r="AC29" s="145">
        <v>1</v>
      </c>
      <c r="AD29" s="146">
        <v>2</v>
      </c>
      <c r="AE29" s="16">
        <f t="shared" si="15"/>
        <v>6</v>
      </c>
      <c r="AF29" s="38">
        <f t="shared" si="16"/>
        <v>6</v>
      </c>
      <c r="AG29" s="39">
        <f t="shared" si="17"/>
        <v>3</v>
      </c>
      <c r="AH29" s="39">
        <f t="shared" si="18"/>
        <v>12</v>
      </c>
      <c r="AI29" s="39">
        <f t="shared" si="19"/>
        <v>12</v>
      </c>
      <c r="AJ29" s="39">
        <f t="shared" si="20"/>
        <v>2</v>
      </c>
      <c r="AK29" s="39">
        <f t="shared" si="21"/>
        <v>2</v>
      </c>
      <c r="AL29" s="39">
        <f t="shared" si="22"/>
        <v>10</v>
      </c>
      <c r="AM29" s="39">
        <f t="shared" si="23"/>
        <v>10</v>
      </c>
      <c r="AN29" s="39">
        <f t="shared" si="24"/>
        <v>3</v>
      </c>
      <c r="AO29" s="39">
        <f t="shared" si="25"/>
        <v>2</v>
      </c>
      <c r="AP29" s="39">
        <f t="shared" si="26"/>
        <v>9</v>
      </c>
      <c r="AQ29" s="39">
        <f t="shared" si="27"/>
        <v>9</v>
      </c>
      <c r="AR29" s="39">
        <f t="shared" si="28"/>
        <v>5</v>
      </c>
      <c r="AS29" s="40">
        <f t="shared" si="29"/>
        <v>5</v>
      </c>
    </row>
    <row r="30" spans="1:45" ht="18" customHeight="1">
      <c r="A30" s="57" t="s">
        <v>64</v>
      </c>
      <c r="B30" s="240" t="s">
        <v>77</v>
      </c>
      <c r="C30" s="241" t="s">
        <v>130</v>
      </c>
      <c r="D30" s="242" t="s">
        <v>131</v>
      </c>
      <c r="E30" s="243">
        <v>2</v>
      </c>
      <c r="F30" s="149">
        <v>2</v>
      </c>
      <c r="G30" s="150">
        <v>2</v>
      </c>
      <c r="H30" s="150">
        <v>2</v>
      </c>
      <c r="I30" s="150">
        <v>3</v>
      </c>
      <c r="J30" s="151">
        <v>1</v>
      </c>
      <c r="K30" s="152">
        <v>1</v>
      </c>
      <c r="L30" s="150">
        <v>2</v>
      </c>
      <c r="M30" s="150">
        <v>2</v>
      </c>
      <c r="N30" s="150">
        <v>3</v>
      </c>
      <c r="O30" s="153">
        <v>1</v>
      </c>
      <c r="P30" s="149">
        <v>3</v>
      </c>
      <c r="Q30" s="150">
        <v>1</v>
      </c>
      <c r="R30" s="150">
        <v>1</v>
      </c>
      <c r="S30" s="150">
        <v>3</v>
      </c>
      <c r="T30" s="151">
        <v>1</v>
      </c>
      <c r="U30" s="152">
        <v>2</v>
      </c>
      <c r="V30" s="150">
        <v>2</v>
      </c>
      <c r="W30" s="150">
        <v>1</v>
      </c>
      <c r="X30" s="150">
        <v>1</v>
      </c>
      <c r="Y30" s="153">
        <v>3</v>
      </c>
      <c r="Z30" s="149">
        <v>3</v>
      </c>
      <c r="AA30" s="150">
        <v>1</v>
      </c>
      <c r="AB30" s="150">
        <v>2</v>
      </c>
      <c r="AC30" s="150">
        <v>2</v>
      </c>
      <c r="AD30" s="151">
        <v>3</v>
      </c>
      <c r="AE30" s="16">
        <f t="shared" si="15"/>
        <v>9</v>
      </c>
      <c r="AF30" s="41">
        <f t="shared" si="16"/>
        <v>9</v>
      </c>
      <c r="AG30" s="42">
        <f t="shared" si="17"/>
        <v>2</v>
      </c>
      <c r="AH30" s="39">
        <f t="shared" si="18"/>
        <v>6</v>
      </c>
      <c r="AI30" s="42">
        <f t="shared" si="19"/>
        <v>6</v>
      </c>
      <c r="AJ30" s="42">
        <f t="shared" si="20"/>
        <v>1</v>
      </c>
      <c r="AK30" s="42">
        <f t="shared" si="21"/>
        <v>1</v>
      </c>
      <c r="AL30" s="39">
        <f t="shared" si="22"/>
        <v>6</v>
      </c>
      <c r="AM30" s="42">
        <f t="shared" si="23"/>
        <v>6</v>
      </c>
      <c r="AN30" s="42">
        <f t="shared" si="24"/>
        <v>1</v>
      </c>
      <c r="AO30" s="42">
        <f t="shared" si="25"/>
        <v>1</v>
      </c>
      <c r="AP30" s="39">
        <f t="shared" si="26"/>
        <v>6</v>
      </c>
      <c r="AQ30" s="42">
        <f t="shared" si="27"/>
        <v>6</v>
      </c>
      <c r="AR30" s="39">
        <f t="shared" si="28"/>
        <v>13</v>
      </c>
      <c r="AS30" s="43">
        <f t="shared" si="29"/>
        <v>13</v>
      </c>
    </row>
    <row r="31" spans="1:45" ht="18" customHeight="1">
      <c r="A31" s="115" t="s">
        <v>65</v>
      </c>
      <c r="B31" s="240" t="s">
        <v>77</v>
      </c>
      <c r="C31" s="241" t="s">
        <v>132</v>
      </c>
      <c r="D31" s="242" t="s">
        <v>133</v>
      </c>
      <c r="E31" s="243">
        <v>2</v>
      </c>
      <c r="F31" s="149">
        <v>2</v>
      </c>
      <c r="G31" s="150">
        <v>1</v>
      </c>
      <c r="H31" s="150">
        <v>1</v>
      </c>
      <c r="I31" s="150">
        <v>1</v>
      </c>
      <c r="J31" s="151">
        <v>2</v>
      </c>
      <c r="K31" s="152">
        <v>1</v>
      </c>
      <c r="L31" s="150">
        <v>1</v>
      </c>
      <c r="M31" s="150">
        <v>2</v>
      </c>
      <c r="N31" s="150">
        <v>1</v>
      </c>
      <c r="O31" s="153">
        <v>3</v>
      </c>
      <c r="P31" s="149">
        <v>1</v>
      </c>
      <c r="Q31" s="150">
        <v>3</v>
      </c>
      <c r="R31" s="150">
        <v>1</v>
      </c>
      <c r="S31" s="150">
        <v>1</v>
      </c>
      <c r="T31" s="151">
        <v>3</v>
      </c>
      <c r="U31" s="152">
        <v>1</v>
      </c>
      <c r="V31" s="150">
        <v>3</v>
      </c>
      <c r="W31" s="150">
        <v>3</v>
      </c>
      <c r="X31" s="150">
        <v>1</v>
      </c>
      <c r="Y31" s="153">
        <v>3</v>
      </c>
      <c r="Z31" s="149">
        <v>3</v>
      </c>
      <c r="AA31" s="150">
        <v>3</v>
      </c>
      <c r="AB31" s="150">
        <v>1</v>
      </c>
      <c r="AC31" s="150">
        <v>3</v>
      </c>
      <c r="AD31" s="151">
        <v>1</v>
      </c>
      <c r="AE31" s="16">
        <f aca="true" t="shared" si="30" ref="AE31:AE43">H31+M31+R31+U31+AC31</f>
        <v>8</v>
      </c>
      <c r="AF31" s="41">
        <f aca="true" t="shared" si="31" ref="AF31:AF43">IF(AE31=0,"0",AE31)</f>
        <v>8</v>
      </c>
      <c r="AG31" s="42">
        <f aca="true" t="shared" si="32" ref="AG31:AG43">IF(L31=3,1,IF(L31=2,2,IF(L31=1,3)))</f>
        <v>3</v>
      </c>
      <c r="AH31" s="39">
        <f aca="true" t="shared" si="33" ref="AH31:AH43">J31+AG31+Q31+W31+AA31</f>
        <v>14</v>
      </c>
      <c r="AI31" s="42">
        <f aca="true" t="shared" si="34" ref="AI31:AI43">IF(AH31=0,"0",AH31)</f>
        <v>14</v>
      </c>
      <c r="AJ31" s="42">
        <f aca="true" t="shared" si="35" ref="AJ31:AJ43">IF(Z31=3,1,IF(Z31=2,2,IF(Z31=1,3)))</f>
        <v>1</v>
      </c>
      <c r="AK31" s="42">
        <f aca="true" t="shared" si="36" ref="AK31:AK43">IF(AD31=3,1,IF(AD31=2,2,IF(AD31=1,3)))</f>
        <v>3</v>
      </c>
      <c r="AL31" s="39">
        <f aca="true" t="shared" si="37" ref="AL31:AL43">G31+O31+T31+AJ31+AK31</f>
        <v>11</v>
      </c>
      <c r="AM31" s="42">
        <f aca="true" t="shared" si="38" ref="AM31:AM43">IF(AL31=0,"0",AL31)</f>
        <v>11</v>
      </c>
      <c r="AN31" s="42">
        <f aca="true" t="shared" si="39" ref="AN31:AN43">IF(P31=3,1,IF(P31=2,2,IF(P31=1,3)))</f>
        <v>3</v>
      </c>
      <c r="AO31" s="42">
        <f aca="true" t="shared" si="40" ref="AO31:AO43">IF(S31=3,1,IF(S31=2,2,IF(S31=1,3)))</f>
        <v>3</v>
      </c>
      <c r="AP31" s="39">
        <f aca="true" t="shared" si="41" ref="AP31:AP43">K31+AN31+AO31+X31+AB31</f>
        <v>9</v>
      </c>
      <c r="AQ31" s="42">
        <f aca="true" t="shared" si="42" ref="AQ31:AQ43">IF(AP31=0,"0",AP31)</f>
        <v>9</v>
      </c>
      <c r="AR31" s="39">
        <f aca="true" t="shared" si="43" ref="AR31:AR43">F31+I31+N31+V31+Y31</f>
        <v>10</v>
      </c>
      <c r="AS31" s="43">
        <f aca="true" t="shared" si="44" ref="AS31:AS43">IF(AR31=0,"0",AR31)</f>
        <v>10</v>
      </c>
    </row>
    <row r="32" spans="1:45" ht="18" customHeight="1">
      <c r="A32" s="116" t="s">
        <v>66</v>
      </c>
      <c r="B32" s="240" t="s">
        <v>77</v>
      </c>
      <c r="C32" s="241" t="s">
        <v>134</v>
      </c>
      <c r="D32" s="242" t="s">
        <v>135</v>
      </c>
      <c r="E32" s="243">
        <v>2</v>
      </c>
      <c r="F32" s="154">
        <v>2</v>
      </c>
      <c r="G32" s="155">
        <v>2</v>
      </c>
      <c r="H32" s="155">
        <v>3</v>
      </c>
      <c r="I32" s="155">
        <v>1</v>
      </c>
      <c r="J32" s="156">
        <v>2</v>
      </c>
      <c r="K32" s="28">
        <v>3</v>
      </c>
      <c r="L32" s="155">
        <v>2</v>
      </c>
      <c r="M32" s="155">
        <v>3</v>
      </c>
      <c r="N32" s="155">
        <v>3</v>
      </c>
      <c r="O32" s="157">
        <v>2</v>
      </c>
      <c r="P32" s="158">
        <v>1</v>
      </c>
      <c r="Q32" s="155">
        <v>3</v>
      </c>
      <c r="R32" s="155">
        <v>1</v>
      </c>
      <c r="S32" s="155">
        <v>2</v>
      </c>
      <c r="T32" s="156">
        <v>3</v>
      </c>
      <c r="U32" s="28">
        <v>2</v>
      </c>
      <c r="V32" s="155">
        <v>2</v>
      </c>
      <c r="W32" s="155">
        <v>3</v>
      </c>
      <c r="X32" s="155">
        <v>3</v>
      </c>
      <c r="Y32" s="157">
        <v>3</v>
      </c>
      <c r="Z32" s="158">
        <v>2</v>
      </c>
      <c r="AA32" s="155">
        <v>1</v>
      </c>
      <c r="AB32" s="155">
        <v>1</v>
      </c>
      <c r="AC32" s="155">
        <v>3</v>
      </c>
      <c r="AD32" s="156">
        <v>3</v>
      </c>
      <c r="AE32" s="16">
        <f t="shared" si="30"/>
        <v>12</v>
      </c>
      <c r="AF32" s="41">
        <f t="shared" si="31"/>
        <v>12</v>
      </c>
      <c r="AG32" s="42">
        <f t="shared" si="32"/>
        <v>2</v>
      </c>
      <c r="AH32" s="39">
        <f t="shared" si="33"/>
        <v>11</v>
      </c>
      <c r="AI32" s="42">
        <f t="shared" si="34"/>
        <v>11</v>
      </c>
      <c r="AJ32" s="42">
        <f t="shared" si="35"/>
        <v>2</v>
      </c>
      <c r="AK32" s="42">
        <f t="shared" si="36"/>
        <v>1</v>
      </c>
      <c r="AL32" s="39">
        <f t="shared" si="37"/>
        <v>10</v>
      </c>
      <c r="AM32" s="42">
        <f t="shared" si="38"/>
        <v>10</v>
      </c>
      <c r="AN32" s="42">
        <f t="shared" si="39"/>
        <v>3</v>
      </c>
      <c r="AO32" s="42">
        <f t="shared" si="40"/>
        <v>2</v>
      </c>
      <c r="AP32" s="39">
        <f t="shared" si="41"/>
        <v>12</v>
      </c>
      <c r="AQ32" s="42">
        <f t="shared" si="42"/>
        <v>12</v>
      </c>
      <c r="AR32" s="39">
        <f t="shared" si="43"/>
        <v>11</v>
      </c>
      <c r="AS32" s="43">
        <f t="shared" si="44"/>
        <v>11</v>
      </c>
    </row>
    <row r="33" spans="1:45" ht="18" customHeight="1" thickBot="1">
      <c r="A33" s="117" t="s">
        <v>67</v>
      </c>
      <c r="B33" s="244" t="s">
        <v>77</v>
      </c>
      <c r="C33" s="23" t="s">
        <v>136</v>
      </c>
      <c r="D33" s="245" t="s">
        <v>137</v>
      </c>
      <c r="E33" s="24">
        <v>2</v>
      </c>
      <c r="F33" s="159">
        <v>2</v>
      </c>
      <c r="G33" s="160">
        <v>3</v>
      </c>
      <c r="H33" s="160">
        <v>3</v>
      </c>
      <c r="I33" s="160">
        <v>1</v>
      </c>
      <c r="J33" s="161">
        <v>3</v>
      </c>
      <c r="K33" s="162">
        <v>3</v>
      </c>
      <c r="L33" s="160">
        <v>1</v>
      </c>
      <c r="M33" s="160">
        <v>2</v>
      </c>
      <c r="N33" s="160">
        <v>3</v>
      </c>
      <c r="O33" s="163">
        <v>2</v>
      </c>
      <c r="P33" s="159">
        <v>2</v>
      </c>
      <c r="Q33" s="160">
        <v>3</v>
      </c>
      <c r="R33" s="160">
        <v>1</v>
      </c>
      <c r="S33" s="160">
        <v>3</v>
      </c>
      <c r="T33" s="161">
        <v>2</v>
      </c>
      <c r="U33" s="162">
        <v>3</v>
      </c>
      <c r="V33" s="160">
        <v>3</v>
      </c>
      <c r="W33" s="160">
        <v>3</v>
      </c>
      <c r="X33" s="160">
        <v>1</v>
      </c>
      <c r="Y33" s="163">
        <v>2</v>
      </c>
      <c r="Z33" s="159">
        <v>2</v>
      </c>
      <c r="AA33" s="160">
        <v>2</v>
      </c>
      <c r="AB33" s="160">
        <v>1</v>
      </c>
      <c r="AC33" s="160">
        <v>2</v>
      </c>
      <c r="AD33" s="161">
        <v>3</v>
      </c>
      <c r="AE33" s="170">
        <f t="shared" si="30"/>
        <v>11</v>
      </c>
      <c r="AF33" s="44">
        <f t="shared" si="31"/>
        <v>11</v>
      </c>
      <c r="AG33" s="45">
        <f t="shared" si="32"/>
        <v>3</v>
      </c>
      <c r="AH33" s="171">
        <f t="shared" si="33"/>
        <v>14</v>
      </c>
      <c r="AI33" s="45">
        <f t="shared" si="34"/>
        <v>14</v>
      </c>
      <c r="AJ33" s="45">
        <f t="shared" si="35"/>
        <v>2</v>
      </c>
      <c r="AK33" s="45">
        <f t="shared" si="36"/>
        <v>1</v>
      </c>
      <c r="AL33" s="171">
        <f t="shared" si="37"/>
        <v>10</v>
      </c>
      <c r="AM33" s="45">
        <f t="shared" si="38"/>
        <v>10</v>
      </c>
      <c r="AN33" s="45">
        <f t="shared" si="39"/>
        <v>2</v>
      </c>
      <c r="AO33" s="45">
        <f t="shared" si="40"/>
        <v>1</v>
      </c>
      <c r="AP33" s="171">
        <f t="shared" si="41"/>
        <v>8</v>
      </c>
      <c r="AQ33" s="45">
        <f t="shared" si="42"/>
        <v>8</v>
      </c>
      <c r="AR33" s="39">
        <f t="shared" si="43"/>
        <v>11</v>
      </c>
      <c r="AS33" s="46">
        <f t="shared" si="44"/>
        <v>11</v>
      </c>
    </row>
    <row r="34" spans="1:45" ht="18" customHeight="1">
      <c r="A34" s="172" t="s">
        <v>68</v>
      </c>
      <c r="B34" s="236" t="s">
        <v>77</v>
      </c>
      <c r="C34" s="237" t="s">
        <v>138</v>
      </c>
      <c r="D34" s="238" t="s">
        <v>139</v>
      </c>
      <c r="E34" s="239">
        <v>2</v>
      </c>
      <c r="F34" s="144">
        <v>2</v>
      </c>
      <c r="G34" s="145">
        <v>3</v>
      </c>
      <c r="H34" s="145">
        <v>1</v>
      </c>
      <c r="I34" s="145">
        <v>2</v>
      </c>
      <c r="J34" s="146">
        <v>3</v>
      </c>
      <c r="K34" s="147">
        <v>1</v>
      </c>
      <c r="L34" s="145">
        <v>3</v>
      </c>
      <c r="M34" s="145">
        <v>1</v>
      </c>
      <c r="N34" s="145">
        <v>1</v>
      </c>
      <c r="O34" s="148">
        <v>3</v>
      </c>
      <c r="P34" s="144">
        <v>2</v>
      </c>
      <c r="Q34" s="145">
        <v>2</v>
      </c>
      <c r="R34" s="145">
        <v>1</v>
      </c>
      <c r="S34" s="145">
        <v>1</v>
      </c>
      <c r="T34" s="146">
        <v>2</v>
      </c>
      <c r="U34" s="147">
        <v>1</v>
      </c>
      <c r="V34" s="145">
        <v>2</v>
      </c>
      <c r="W34" s="145">
        <v>3</v>
      </c>
      <c r="X34" s="145">
        <v>1</v>
      </c>
      <c r="Y34" s="148">
        <v>2</v>
      </c>
      <c r="Z34" s="144">
        <v>1</v>
      </c>
      <c r="AA34" s="145">
        <v>3</v>
      </c>
      <c r="AB34" s="145">
        <v>1</v>
      </c>
      <c r="AC34" s="145">
        <v>3</v>
      </c>
      <c r="AD34" s="146">
        <v>1</v>
      </c>
      <c r="AE34" s="16">
        <f t="shared" si="30"/>
        <v>7</v>
      </c>
      <c r="AF34" s="38">
        <f t="shared" si="31"/>
        <v>7</v>
      </c>
      <c r="AG34" s="39">
        <f t="shared" si="32"/>
        <v>1</v>
      </c>
      <c r="AH34" s="39">
        <f t="shared" si="33"/>
        <v>12</v>
      </c>
      <c r="AI34" s="39">
        <f t="shared" si="34"/>
        <v>12</v>
      </c>
      <c r="AJ34" s="39">
        <f t="shared" si="35"/>
        <v>3</v>
      </c>
      <c r="AK34" s="39">
        <f t="shared" si="36"/>
        <v>3</v>
      </c>
      <c r="AL34" s="39">
        <f t="shared" si="37"/>
        <v>14</v>
      </c>
      <c r="AM34" s="39">
        <f t="shared" si="38"/>
        <v>14</v>
      </c>
      <c r="AN34" s="39">
        <f t="shared" si="39"/>
        <v>2</v>
      </c>
      <c r="AO34" s="39">
        <f t="shared" si="40"/>
        <v>3</v>
      </c>
      <c r="AP34" s="39">
        <f t="shared" si="41"/>
        <v>8</v>
      </c>
      <c r="AQ34" s="39">
        <f t="shared" si="42"/>
        <v>8</v>
      </c>
      <c r="AR34" s="39">
        <f t="shared" si="43"/>
        <v>9</v>
      </c>
      <c r="AS34" s="40">
        <f t="shared" si="44"/>
        <v>9</v>
      </c>
    </row>
    <row r="35" spans="1:45" ht="18" customHeight="1">
      <c r="A35" s="57" t="s">
        <v>69</v>
      </c>
      <c r="B35" s="240" t="s">
        <v>77</v>
      </c>
      <c r="C35" s="241" t="s">
        <v>140</v>
      </c>
      <c r="D35" s="242" t="s">
        <v>141</v>
      </c>
      <c r="E35" s="243">
        <v>2</v>
      </c>
      <c r="F35" s="149">
        <v>2</v>
      </c>
      <c r="G35" s="150">
        <v>1</v>
      </c>
      <c r="H35" s="150">
        <v>1</v>
      </c>
      <c r="I35" s="150">
        <v>1</v>
      </c>
      <c r="J35" s="151">
        <v>3</v>
      </c>
      <c r="K35" s="152">
        <v>1</v>
      </c>
      <c r="L35" s="150">
        <v>1</v>
      </c>
      <c r="M35" s="150">
        <v>1</v>
      </c>
      <c r="N35" s="150">
        <v>2</v>
      </c>
      <c r="O35" s="153">
        <v>1</v>
      </c>
      <c r="P35" s="149">
        <v>1</v>
      </c>
      <c r="Q35" s="150">
        <v>3</v>
      </c>
      <c r="R35" s="150">
        <v>1</v>
      </c>
      <c r="S35" s="150">
        <v>1</v>
      </c>
      <c r="T35" s="151">
        <v>3</v>
      </c>
      <c r="U35" s="152">
        <v>1</v>
      </c>
      <c r="V35" s="150">
        <v>1</v>
      </c>
      <c r="W35" s="150">
        <v>3</v>
      </c>
      <c r="X35" s="150">
        <v>1</v>
      </c>
      <c r="Y35" s="153">
        <v>1</v>
      </c>
      <c r="Z35" s="149">
        <v>3</v>
      </c>
      <c r="AA35" s="150">
        <v>3</v>
      </c>
      <c r="AB35" s="150">
        <v>1</v>
      </c>
      <c r="AC35" s="150">
        <v>2</v>
      </c>
      <c r="AD35" s="151">
        <v>1</v>
      </c>
      <c r="AE35" s="16">
        <f t="shared" si="30"/>
        <v>6</v>
      </c>
      <c r="AF35" s="41">
        <f t="shared" si="31"/>
        <v>6</v>
      </c>
      <c r="AG35" s="42">
        <f t="shared" si="32"/>
        <v>3</v>
      </c>
      <c r="AH35" s="39">
        <f t="shared" si="33"/>
        <v>15</v>
      </c>
      <c r="AI35" s="42">
        <f t="shared" si="34"/>
        <v>15</v>
      </c>
      <c r="AJ35" s="42">
        <f t="shared" si="35"/>
        <v>1</v>
      </c>
      <c r="AK35" s="42">
        <f t="shared" si="36"/>
        <v>3</v>
      </c>
      <c r="AL35" s="39">
        <f t="shared" si="37"/>
        <v>9</v>
      </c>
      <c r="AM35" s="42">
        <f t="shared" si="38"/>
        <v>9</v>
      </c>
      <c r="AN35" s="42">
        <f t="shared" si="39"/>
        <v>3</v>
      </c>
      <c r="AO35" s="42">
        <f t="shared" si="40"/>
        <v>3</v>
      </c>
      <c r="AP35" s="39">
        <f t="shared" si="41"/>
        <v>9</v>
      </c>
      <c r="AQ35" s="42">
        <f t="shared" si="42"/>
        <v>9</v>
      </c>
      <c r="AR35" s="39">
        <f t="shared" si="43"/>
        <v>7</v>
      </c>
      <c r="AS35" s="43">
        <f t="shared" si="44"/>
        <v>7</v>
      </c>
    </row>
    <row r="36" spans="1:45" ht="18" customHeight="1">
      <c r="A36" s="57" t="s">
        <v>70</v>
      </c>
      <c r="B36" s="240" t="s">
        <v>77</v>
      </c>
      <c r="C36" s="241" t="s">
        <v>142</v>
      </c>
      <c r="D36" s="242" t="s">
        <v>143</v>
      </c>
      <c r="E36" s="243">
        <v>2</v>
      </c>
      <c r="F36" s="149">
        <v>2</v>
      </c>
      <c r="G36" s="150">
        <v>3</v>
      </c>
      <c r="H36" s="150">
        <v>2</v>
      </c>
      <c r="I36" s="150">
        <v>1</v>
      </c>
      <c r="J36" s="151">
        <v>3</v>
      </c>
      <c r="K36" s="152">
        <v>2</v>
      </c>
      <c r="L36" s="150">
        <v>1</v>
      </c>
      <c r="M36" s="150">
        <v>1</v>
      </c>
      <c r="N36" s="150">
        <v>3</v>
      </c>
      <c r="O36" s="153">
        <v>3</v>
      </c>
      <c r="P36" s="149">
        <v>2</v>
      </c>
      <c r="Q36" s="150">
        <v>3</v>
      </c>
      <c r="R36" s="150">
        <v>1</v>
      </c>
      <c r="S36" s="150">
        <v>1</v>
      </c>
      <c r="T36" s="151">
        <v>2</v>
      </c>
      <c r="U36" s="152">
        <v>2</v>
      </c>
      <c r="V36" s="150">
        <v>2</v>
      </c>
      <c r="W36" s="150">
        <v>3</v>
      </c>
      <c r="X36" s="150">
        <v>1</v>
      </c>
      <c r="Y36" s="153">
        <v>3</v>
      </c>
      <c r="Z36" s="149">
        <v>3</v>
      </c>
      <c r="AA36" s="150">
        <v>3</v>
      </c>
      <c r="AB36" s="150">
        <v>1</v>
      </c>
      <c r="AC36" s="150">
        <v>2</v>
      </c>
      <c r="AD36" s="151">
        <v>2</v>
      </c>
      <c r="AE36" s="16">
        <f t="shared" si="30"/>
        <v>8</v>
      </c>
      <c r="AF36" s="41">
        <f t="shared" si="31"/>
        <v>8</v>
      </c>
      <c r="AG36" s="42">
        <f t="shared" si="32"/>
        <v>3</v>
      </c>
      <c r="AH36" s="39">
        <f t="shared" si="33"/>
        <v>15</v>
      </c>
      <c r="AI36" s="42">
        <f t="shared" si="34"/>
        <v>15</v>
      </c>
      <c r="AJ36" s="42">
        <f t="shared" si="35"/>
        <v>1</v>
      </c>
      <c r="AK36" s="42">
        <f t="shared" si="36"/>
        <v>2</v>
      </c>
      <c r="AL36" s="39">
        <f t="shared" si="37"/>
        <v>11</v>
      </c>
      <c r="AM36" s="42">
        <f t="shared" si="38"/>
        <v>11</v>
      </c>
      <c r="AN36" s="42">
        <f t="shared" si="39"/>
        <v>2</v>
      </c>
      <c r="AO36" s="42">
        <f t="shared" si="40"/>
        <v>3</v>
      </c>
      <c r="AP36" s="39">
        <f t="shared" si="41"/>
        <v>9</v>
      </c>
      <c r="AQ36" s="42">
        <f t="shared" si="42"/>
        <v>9</v>
      </c>
      <c r="AR36" s="39">
        <f t="shared" si="43"/>
        <v>11</v>
      </c>
      <c r="AS36" s="43">
        <f t="shared" si="44"/>
        <v>11</v>
      </c>
    </row>
    <row r="37" spans="1:45" ht="18" customHeight="1">
      <c r="A37" s="57" t="s">
        <v>71</v>
      </c>
      <c r="B37" s="240" t="s">
        <v>77</v>
      </c>
      <c r="C37" s="241" t="s">
        <v>144</v>
      </c>
      <c r="D37" s="242" t="s">
        <v>145</v>
      </c>
      <c r="E37" s="243">
        <v>2</v>
      </c>
      <c r="F37" s="154">
        <v>2</v>
      </c>
      <c r="G37" s="155">
        <v>2</v>
      </c>
      <c r="H37" s="155">
        <v>3</v>
      </c>
      <c r="I37" s="155">
        <v>1</v>
      </c>
      <c r="J37" s="156">
        <v>2</v>
      </c>
      <c r="K37" s="28">
        <v>3</v>
      </c>
      <c r="L37" s="155">
        <v>1</v>
      </c>
      <c r="M37" s="155">
        <v>1</v>
      </c>
      <c r="N37" s="155">
        <v>1</v>
      </c>
      <c r="O37" s="157">
        <v>2</v>
      </c>
      <c r="P37" s="158">
        <v>2</v>
      </c>
      <c r="Q37" s="155">
        <v>3</v>
      </c>
      <c r="R37" s="155">
        <v>1</v>
      </c>
      <c r="S37" s="155">
        <v>2</v>
      </c>
      <c r="T37" s="156">
        <v>2</v>
      </c>
      <c r="U37" s="28">
        <v>2</v>
      </c>
      <c r="V37" s="155">
        <v>3</v>
      </c>
      <c r="W37" s="155">
        <v>2</v>
      </c>
      <c r="X37" s="155">
        <v>1</v>
      </c>
      <c r="Y37" s="157">
        <v>1</v>
      </c>
      <c r="Z37" s="158">
        <v>2</v>
      </c>
      <c r="AA37" s="155">
        <v>1</v>
      </c>
      <c r="AB37" s="155">
        <v>1</v>
      </c>
      <c r="AC37" s="155">
        <v>1</v>
      </c>
      <c r="AD37" s="156">
        <v>1</v>
      </c>
      <c r="AE37" s="16">
        <f t="shared" si="30"/>
        <v>8</v>
      </c>
      <c r="AF37" s="41">
        <f t="shared" si="31"/>
        <v>8</v>
      </c>
      <c r="AG37" s="42">
        <f t="shared" si="32"/>
        <v>3</v>
      </c>
      <c r="AH37" s="39">
        <f t="shared" si="33"/>
        <v>11</v>
      </c>
      <c r="AI37" s="42">
        <f t="shared" si="34"/>
        <v>11</v>
      </c>
      <c r="AJ37" s="42">
        <f t="shared" si="35"/>
        <v>2</v>
      </c>
      <c r="AK37" s="42">
        <f t="shared" si="36"/>
        <v>3</v>
      </c>
      <c r="AL37" s="39">
        <f t="shared" si="37"/>
        <v>11</v>
      </c>
      <c r="AM37" s="42">
        <f t="shared" si="38"/>
        <v>11</v>
      </c>
      <c r="AN37" s="42">
        <f t="shared" si="39"/>
        <v>2</v>
      </c>
      <c r="AO37" s="42">
        <f t="shared" si="40"/>
        <v>2</v>
      </c>
      <c r="AP37" s="39">
        <f t="shared" si="41"/>
        <v>9</v>
      </c>
      <c r="AQ37" s="42">
        <f t="shared" si="42"/>
        <v>9</v>
      </c>
      <c r="AR37" s="39">
        <f t="shared" si="43"/>
        <v>8</v>
      </c>
      <c r="AS37" s="43">
        <f t="shared" si="44"/>
        <v>8</v>
      </c>
    </row>
    <row r="38" spans="1:45" ht="18" customHeight="1" thickBot="1">
      <c r="A38" s="180" t="s">
        <v>72</v>
      </c>
      <c r="B38" s="244" t="s">
        <v>77</v>
      </c>
      <c r="C38" s="23" t="s">
        <v>146</v>
      </c>
      <c r="D38" s="245" t="s">
        <v>147</v>
      </c>
      <c r="E38" s="24">
        <v>2</v>
      </c>
      <c r="F38" s="159">
        <v>2</v>
      </c>
      <c r="G38" s="160">
        <v>2</v>
      </c>
      <c r="H38" s="160">
        <v>1</v>
      </c>
      <c r="I38" s="160">
        <v>1</v>
      </c>
      <c r="J38" s="161">
        <v>2</v>
      </c>
      <c r="K38" s="162">
        <v>2</v>
      </c>
      <c r="L38" s="160">
        <v>1</v>
      </c>
      <c r="M38" s="160">
        <v>2</v>
      </c>
      <c r="N38" s="160">
        <v>2</v>
      </c>
      <c r="O38" s="163">
        <v>2</v>
      </c>
      <c r="P38" s="159">
        <v>2</v>
      </c>
      <c r="Q38" s="160">
        <v>3</v>
      </c>
      <c r="R38" s="160">
        <v>1</v>
      </c>
      <c r="S38" s="160">
        <v>1</v>
      </c>
      <c r="T38" s="161">
        <v>2</v>
      </c>
      <c r="U38" s="162">
        <v>2</v>
      </c>
      <c r="V38" s="160">
        <v>1</v>
      </c>
      <c r="W38" s="160">
        <v>2</v>
      </c>
      <c r="X38" s="160">
        <v>1</v>
      </c>
      <c r="Y38" s="163">
        <v>1</v>
      </c>
      <c r="Z38" s="159">
        <v>2</v>
      </c>
      <c r="AA38" s="160">
        <v>2</v>
      </c>
      <c r="AB38" s="160">
        <v>1</v>
      </c>
      <c r="AC38" s="160">
        <v>2</v>
      </c>
      <c r="AD38" s="161">
        <v>2</v>
      </c>
      <c r="AE38" s="170">
        <f t="shared" si="30"/>
        <v>8</v>
      </c>
      <c r="AF38" s="44">
        <f t="shared" si="31"/>
        <v>8</v>
      </c>
      <c r="AG38" s="45">
        <f t="shared" si="32"/>
        <v>3</v>
      </c>
      <c r="AH38" s="171">
        <f t="shared" si="33"/>
        <v>12</v>
      </c>
      <c r="AI38" s="45">
        <f t="shared" si="34"/>
        <v>12</v>
      </c>
      <c r="AJ38" s="45">
        <f t="shared" si="35"/>
        <v>2</v>
      </c>
      <c r="AK38" s="45">
        <f t="shared" si="36"/>
        <v>2</v>
      </c>
      <c r="AL38" s="171">
        <f t="shared" si="37"/>
        <v>10</v>
      </c>
      <c r="AM38" s="45">
        <f t="shared" si="38"/>
        <v>10</v>
      </c>
      <c r="AN38" s="45">
        <f t="shared" si="39"/>
        <v>2</v>
      </c>
      <c r="AO38" s="45">
        <f t="shared" si="40"/>
        <v>3</v>
      </c>
      <c r="AP38" s="171">
        <f t="shared" si="41"/>
        <v>9</v>
      </c>
      <c r="AQ38" s="45">
        <f t="shared" si="42"/>
        <v>9</v>
      </c>
      <c r="AR38" s="171">
        <f t="shared" si="43"/>
        <v>7</v>
      </c>
      <c r="AS38" s="46">
        <f t="shared" si="44"/>
        <v>7</v>
      </c>
    </row>
    <row r="39" spans="1:45" ht="18" customHeight="1">
      <c r="A39" s="113" t="s">
        <v>73</v>
      </c>
      <c r="B39" s="236" t="s">
        <v>77</v>
      </c>
      <c r="C39" s="237" t="s">
        <v>148</v>
      </c>
      <c r="D39" s="238" t="s">
        <v>149</v>
      </c>
      <c r="E39" s="239">
        <v>2</v>
      </c>
      <c r="F39" s="144">
        <v>2</v>
      </c>
      <c r="G39" s="145">
        <v>2</v>
      </c>
      <c r="H39" s="145">
        <v>2</v>
      </c>
      <c r="I39" s="145">
        <v>3</v>
      </c>
      <c r="J39" s="146">
        <v>2</v>
      </c>
      <c r="K39" s="147">
        <v>1</v>
      </c>
      <c r="L39" s="145">
        <v>3</v>
      </c>
      <c r="M39" s="145">
        <v>2</v>
      </c>
      <c r="N39" s="145">
        <v>2</v>
      </c>
      <c r="O39" s="148">
        <v>2</v>
      </c>
      <c r="P39" s="144">
        <v>3</v>
      </c>
      <c r="Q39" s="145">
        <v>1</v>
      </c>
      <c r="R39" s="145">
        <v>2</v>
      </c>
      <c r="S39" s="145">
        <v>3</v>
      </c>
      <c r="T39" s="146">
        <v>3</v>
      </c>
      <c r="U39" s="147">
        <v>2</v>
      </c>
      <c r="V39" s="145">
        <v>3</v>
      </c>
      <c r="W39" s="145">
        <v>1</v>
      </c>
      <c r="X39" s="145">
        <v>1</v>
      </c>
      <c r="Y39" s="148">
        <v>3</v>
      </c>
      <c r="Z39" s="144">
        <v>3</v>
      </c>
      <c r="AA39" s="145">
        <v>1</v>
      </c>
      <c r="AB39" s="145">
        <v>2</v>
      </c>
      <c r="AC39" s="145">
        <v>3</v>
      </c>
      <c r="AD39" s="146">
        <v>2</v>
      </c>
      <c r="AE39" s="16">
        <f t="shared" si="30"/>
        <v>11</v>
      </c>
      <c r="AF39" s="38">
        <f t="shared" si="31"/>
        <v>11</v>
      </c>
      <c r="AG39" s="39">
        <f t="shared" si="32"/>
        <v>1</v>
      </c>
      <c r="AH39" s="39">
        <f t="shared" si="33"/>
        <v>6</v>
      </c>
      <c r="AI39" s="39">
        <f t="shared" si="34"/>
        <v>6</v>
      </c>
      <c r="AJ39" s="39">
        <f t="shared" si="35"/>
        <v>1</v>
      </c>
      <c r="AK39" s="39">
        <f t="shared" si="36"/>
        <v>2</v>
      </c>
      <c r="AL39" s="39">
        <f t="shared" si="37"/>
        <v>10</v>
      </c>
      <c r="AM39" s="39">
        <f t="shared" si="38"/>
        <v>10</v>
      </c>
      <c r="AN39" s="39">
        <f t="shared" si="39"/>
        <v>1</v>
      </c>
      <c r="AO39" s="39">
        <f t="shared" si="40"/>
        <v>1</v>
      </c>
      <c r="AP39" s="39">
        <f t="shared" si="41"/>
        <v>6</v>
      </c>
      <c r="AQ39" s="39">
        <f t="shared" si="42"/>
        <v>6</v>
      </c>
      <c r="AR39" s="39">
        <f t="shared" si="43"/>
        <v>13</v>
      </c>
      <c r="AS39" s="40">
        <f t="shared" si="44"/>
        <v>13</v>
      </c>
    </row>
    <row r="40" spans="1:45" ht="18" customHeight="1">
      <c r="A40" s="57" t="s">
        <v>74</v>
      </c>
      <c r="B40" s="240" t="s">
        <v>77</v>
      </c>
      <c r="C40" s="241" t="s">
        <v>150</v>
      </c>
      <c r="D40" s="242" t="s">
        <v>151</v>
      </c>
      <c r="E40" s="243">
        <v>2</v>
      </c>
      <c r="F40" s="154">
        <v>2</v>
      </c>
      <c r="G40" s="155">
        <v>2</v>
      </c>
      <c r="H40" s="155">
        <v>1</v>
      </c>
      <c r="I40" s="155">
        <v>1</v>
      </c>
      <c r="J40" s="156">
        <v>3</v>
      </c>
      <c r="K40" s="28">
        <v>2</v>
      </c>
      <c r="L40" s="155">
        <v>1</v>
      </c>
      <c r="M40" s="155">
        <v>1</v>
      </c>
      <c r="N40" s="155">
        <v>1</v>
      </c>
      <c r="O40" s="157">
        <v>1</v>
      </c>
      <c r="P40" s="158">
        <v>1</v>
      </c>
      <c r="Q40" s="155">
        <v>3</v>
      </c>
      <c r="R40" s="155">
        <v>1</v>
      </c>
      <c r="S40" s="155">
        <v>1</v>
      </c>
      <c r="T40" s="156">
        <v>2</v>
      </c>
      <c r="U40" s="28">
        <v>3</v>
      </c>
      <c r="V40" s="155">
        <v>3</v>
      </c>
      <c r="W40" s="155">
        <v>1</v>
      </c>
      <c r="X40" s="155">
        <v>1</v>
      </c>
      <c r="Y40" s="157">
        <v>1</v>
      </c>
      <c r="Z40" s="158">
        <v>1</v>
      </c>
      <c r="AA40" s="155">
        <v>1</v>
      </c>
      <c r="AB40" s="155">
        <v>1</v>
      </c>
      <c r="AC40" s="155">
        <v>1</v>
      </c>
      <c r="AD40" s="156">
        <v>2</v>
      </c>
      <c r="AE40" s="16">
        <f t="shared" si="30"/>
        <v>7</v>
      </c>
      <c r="AF40" s="41">
        <f t="shared" si="31"/>
        <v>7</v>
      </c>
      <c r="AG40" s="42">
        <f t="shared" si="32"/>
        <v>3</v>
      </c>
      <c r="AH40" s="39">
        <f t="shared" si="33"/>
        <v>11</v>
      </c>
      <c r="AI40" s="42">
        <f t="shared" si="34"/>
        <v>11</v>
      </c>
      <c r="AJ40" s="42">
        <f t="shared" si="35"/>
        <v>3</v>
      </c>
      <c r="AK40" s="42">
        <f t="shared" si="36"/>
        <v>2</v>
      </c>
      <c r="AL40" s="39">
        <f t="shared" si="37"/>
        <v>10</v>
      </c>
      <c r="AM40" s="42">
        <f t="shared" si="38"/>
        <v>10</v>
      </c>
      <c r="AN40" s="42">
        <f t="shared" si="39"/>
        <v>3</v>
      </c>
      <c r="AO40" s="42">
        <f t="shared" si="40"/>
        <v>3</v>
      </c>
      <c r="AP40" s="39">
        <f t="shared" si="41"/>
        <v>10</v>
      </c>
      <c r="AQ40" s="42">
        <f t="shared" si="42"/>
        <v>10</v>
      </c>
      <c r="AR40" s="39">
        <f t="shared" si="43"/>
        <v>8</v>
      </c>
      <c r="AS40" s="43">
        <f t="shared" si="44"/>
        <v>8</v>
      </c>
    </row>
    <row r="41" spans="1:45" ht="18" customHeight="1">
      <c r="A41" s="115" t="s">
        <v>75</v>
      </c>
      <c r="B41" s="240" t="s">
        <v>77</v>
      </c>
      <c r="C41" s="241" t="s">
        <v>152</v>
      </c>
      <c r="D41" s="242" t="s">
        <v>153</v>
      </c>
      <c r="E41" s="243">
        <v>2</v>
      </c>
      <c r="F41" s="149">
        <v>2</v>
      </c>
      <c r="G41" s="150">
        <v>2</v>
      </c>
      <c r="H41" s="150">
        <v>3</v>
      </c>
      <c r="I41" s="150">
        <v>3</v>
      </c>
      <c r="J41" s="151">
        <v>1</v>
      </c>
      <c r="K41" s="152">
        <v>1</v>
      </c>
      <c r="L41" s="150">
        <v>2</v>
      </c>
      <c r="M41" s="150">
        <v>2</v>
      </c>
      <c r="N41" s="150">
        <v>2</v>
      </c>
      <c r="O41" s="153">
        <v>1</v>
      </c>
      <c r="P41" s="149">
        <v>3</v>
      </c>
      <c r="Q41" s="150">
        <v>1</v>
      </c>
      <c r="R41" s="150">
        <v>2</v>
      </c>
      <c r="S41" s="150">
        <v>2</v>
      </c>
      <c r="T41" s="151">
        <v>2</v>
      </c>
      <c r="U41" s="152">
        <v>2</v>
      </c>
      <c r="V41" s="150">
        <v>3</v>
      </c>
      <c r="W41" s="150">
        <v>1</v>
      </c>
      <c r="X41" s="150">
        <v>1</v>
      </c>
      <c r="Y41" s="153">
        <v>2</v>
      </c>
      <c r="Z41" s="149">
        <v>2</v>
      </c>
      <c r="AA41" s="150">
        <v>1</v>
      </c>
      <c r="AB41" s="150">
        <v>1</v>
      </c>
      <c r="AC41" s="150">
        <v>3</v>
      </c>
      <c r="AD41" s="151">
        <v>3</v>
      </c>
      <c r="AE41" s="16">
        <f t="shared" si="30"/>
        <v>12</v>
      </c>
      <c r="AF41" s="41">
        <f t="shared" si="31"/>
        <v>12</v>
      </c>
      <c r="AG41" s="42">
        <f t="shared" si="32"/>
        <v>2</v>
      </c>
      <c r="AH41" s="39">
        <f t="shared" si="33"/>
        <v>6</v>
      </c>
      <c r="AI41" s="42">
        <f t="shared" si="34"/>
        <v>6</v>
      </c>
      <c r="AJ41" s="42">
        <f t="shared" si="35"/>
        <v>2</v>
      </c>
      <c r="AK41" s="42">
        <f t="shared" si="36"/>
        <v>1</v>
      </c>
      <c r="AL41" s="39">
        <f t="shared" si="37"/>
        <v>8</v>
      </c>
      <c r="AM41" s="42">
        <f t="shared" si="38"/>
        <v>8</v>
      </c>
      <c r="AN41" s="42">
        <f t="shared" si="39"/>
        <v>1</v>
      </c>
      <c r="AO41" s="42">
        <f t="shared" si="40"/>
        <v>2</v>
      </c>
      <c r="AP41" s="39">
        <f t="shared" si="41"/>
        <v>6</v>
      </c>
      <c r="AQ41" s="42">
        <f t="shared" si="42"/>
        <v>6</v>
      </c>
      <c r="AR41" s="39">
        <f t="shared" si="43"/>
        <v>12</v>
      </c>
      <c r="AS41" s="43">
        <f t="shared" si="44"/>
        <v>12</v>
      </c>
    </row>
    <row r="42" spans="1:45" ht="18" customHeight="1">
      <c r="A42" s="116"/>
      <c r="B42" s="114"/>
      <c r="C42" s="140"/>
      <c r="D42" s="141"/>
      <c r="E42" s="7"/>
      <c r="F42" s="154"/>
      <c r="G42" s="155"/>
      <c r="H42" s="155"/>
      <c r="I42" s="155"/>
      <c r="J42" s="156"/>
      <c r="K42" s="28"/>
      <c r="L42" s="155"/>
      <c r="M42" s="155"/>
      <c r="N42" s="155"/>
      <c r="O42" s="157"/>
      <c r="P42" s="158"/>
      <c r="Q42" s="155"/>
      <c r="R42" s="155"/>
      <c r="S42" s="155"/>
      <c r="T42" s="156"/>
      <c r="U42" s="28"/>
      <c r="V42" s="155"/>
      <c r="W42" s="155"/>
      <c r="X42" s="155"/>
      <c r="Y42" s="157"/>
      <c r="Z42" s="158"/>
      <c r="AA42" s="155"/>
      <c r="AB42" s="155"/>
      <c r="AC42" s="155"/>
      <c r="AD42" s="156"/>
      <c r="AE42" s="16"/>
      <c r="AF42" s="41"/>
      <c r="AG42" s="42"/>
      <c r="AH42" s="39"/>
      <c r="AI42" s="42"/>
      <c r="AJ42" s="42"/>
      <c r="AK42" s="42"/>
      <c r="AL42" s="39"/>
      <c r="AM42" s="42"/>
      <c r="AN42" s="42"/>
      <c r="AO42" s="42"/>
      <c r="AP42" s="39"/>
      <c r="AQ42" s="42"/>
      <c r="AR42" s="39"/>
      <c r="AS42" s="43"/>
    </row>
    <row r="43" spans="1:45" ht="18" customHeight="1" thickBot="1">
      <c r="A43" s="117"/>
      <c r="B43" s="183"/>
      <c r="C43" s="169"/>
      <c r="D43" s="142"/>
      <c r="E43" s="8"/>
      <c r="F43" s="159"/>
      <c r="G43" s="160"/>
      <c r="H43" s="160"/>
      <c r="I43" s="160"/>
      <c r="J43" s="161"/>
      <c r="K43" s="162"/>
      <c r="L43" s="160"/>
      <c r="M43" s="160"/>
      <c r="N43" s="160"/>
      <c r="O43" s="163"/>
      <c r="P43" s="159"/>
      <c r="Q43" s="160"/>
      <c r="R43" s="160"/>
      <c r="S43" s="160"/>
      <c r="T43" s="161"/>
      <c r="U43" s="162"/>
      <c r="V43" s="160"/>
      <c r="W43" s="160"/>
      <c r="X43" s="160"/>
      <c r="Y43" s="163"/>
      <c r="Z43" s="159"/>
      <c r="AA43" s="160"/>
      <c r="AB43" s="160"/>
      <c r="AC43" s="160"/>
      <c r="AD43" s="161"/>
      <c r="AE43" s="170"/>
      <c r="AF43" s="44"/>
      <c r="AG43" s="45"/>
      <c r="AH43" s="171"/>
      <c r="AI43" s="45"/>
      <c r="AJ43" s="45"/>
      <c r="AK43" s="45"/>
      <c r="AL43" s="171"/>
      <c r="AM43" s="45"/>
      <c r="AN43" s="45"/>
      <c r="AO43" s="45"/>
      <c r="AP43" s="171"/>
      <c r="AQ43" s="45"/>
      <c r="AR43" s="39"/>
      <c r="AS43" s="46"/>
    </row>
    <row r="44" spans="1:45" ht="18" customHeight="1">
      <c r="A44" s="168"/>
      <c r="B44" s="181"/>
      <c r="C44" s="140"/>
      <c r="D44" s="143"/>
      <c r="E44" s="4"/>
      <c r="F44" s="144"/>
      <c r="G44" s="145"/>
      <c r="H44" s="145"/>
      <c r="I44" s="145"/>
      <c r="J44" s="146"/>
      <c r="K44" s="147"/>
      <c r="L44" s="145"/>
      <c r="M44" s="145"/>
      <c r="N44" s="145"/>
      <c r="O44" s="148"/>
      <c r="P44" s="144"/>
      <c r="Q44" s="145"/>
      <c r="R44" s="145"/>
      <c r="S44" s="145"/>
      <c r="T44" s="146"/>
      <c r="U44" s="147"/>
      <c r="V44" s="145"/>
      <c r="W44" s="145"/>
      <c r="X44" s="145"/>
      <c r="Y44" s="148"/>
      <c r="Z44" s="144"/>
      <c r="AA44" s="145"/>
      <c r="AB44" s="145"/>
      <c r="AC44" s="145"/>
      <c r="AD44" s="146"/>
      <c r="AE44" s="16"/>
      <c r="AF44" s="38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0"/>
    </row>
    <row r="45" spans="1:45" ht="18" customHeight="1">
      <c r="A45" s="57"/>
      <c r="B45" s="114"/>
      <c r="C45" s="140"/>
      <c r="D45" s="141"/>
      <c r="E45" s="7"/>
      <c r="F45" s="149"/>
      <c r="G45" s="150"/>
      <c r="H45" s="150"/>
      <c r="I45" s="150"/>
      <c r="J45" s="151"/>
      <c r="K45" s="152"/>
      <c r="L45" s="150"/>
      <c r="M45" s="150"/>
      <c r="N45" s="150"/>
      <c r="O45" s="153"/>
      <c r="P45" s="149"/>
      <c r="Q45" s="150"/>
      <c r="R45" s="150"/>
      <c r="S45" s="150"/>
      <c r="T45" s="151"/>
      <c r="U45" s="152"/>
      <c r="V45" s="150"/>
      <c r="W45" s="150"/>
      <c r="X45" s="150"/>
      <c r="Y45" s="153"/>
      <c r="Z45" s="149"/>
      <c r="AA45" s="150"/>
      <c r="AB45" s="150"/>
      <c r="AC45" s="150"/>
      <c r="AD45" s="151"/>
      <c r="AE45" s="16"/>
      <c r="AF45" s="41"/>
      <c r="AG45" s="42"/>
      <c r="AH45" s="39"/>
      <c r="AI45" s="42"/>
      <c r="AJ45" s="42"/>
      <c r="AK45" s="42"/>
      <c r="AL45" s="39"/>
      <c r="AM45" s="42"/>
      <c r="AN45" s="42"/>
      <c r="AO45" s="42"/>
      <c r="AP45" s="39"/>
      <c r="AQ45" s="42"/>
      <c r="AR45" s="39"/>
      <c r="AS45" s="43"/>
    </row>
    <row r="46" spans="1:45" ht="18" customHeight="1">
      <c r="A46" s="115"/>
      <c r="B46" s="114"/>
      <c r="C46" s="140"/>
      <c r="D46" s="141"/>
      <c r="E46" s="7"/>
      <c r="F46" s="149"/>
      <c r="G46" s="150"/>
      <c r="H46" s="150"/>
      <c r="I46" s="150"/>
      <c r="J46" s="151"/>
      <c r="K46" s="152"/>
      <c r="L46" s="150"/>
      <c r="M46" s="150"/>
      <c r="N46" s="150"/>
      <c r="O46" s="153"/>
      <c r="P46" s="149"/>
      <c r="Q46" s="150"/>
      <c r="R46" s="150"/>
      <c r="S46" s="150"/>
      <c r="T46" s="151"/>
      <c r="U46" s="152"/>
      <c r="V46" s="150"/>
      <c r="W46" s="150"/>
      <c r="X46" s="150"/>
      <c r="Y46" s="153"/>
      <c r="Z46" s="149"/>
      <c r="AA46" s="150"/>
      <c r="AB46" s="150"/>
      <c r="AC46" s="150"/>
      <c r="AD46" s="151"/>
      <c r="AE46" s="16"/>
      <c r="AF46" s="41"/>
      <c r="AG46" s="42"/>
      <c r="AH46" s="39"/>
      <c r="AI46" s="42"/>
      <c r="AJ46" s="42"/>
      <c r="AK46" s="42"/>
      <c r="AL46" s="39"/>
      <c r="AM46" s="42"/>
      <c r="AN46" s="42"/>
      <c r="AO46" s="42"/>
      <c r="AP46" s="39"/>
      <c r="AQ46" s="42"/>
      <c r="AR46" s="39"/>
      <c r="AS46" s="43"/>
    </row>
    <row r="47" spans="1:45" ht="18" customHeight="1">
      <c r="A47" s="116"/>
      <c r="B47" s="114"/>
      <c r="C47" s="140"/>
      <c r="D47" s="141"/>
      <c r="E47" s="7"/>
      <c r="F47" s="154"/>
      <c r="G47" s="155"/>
      <c r="H47" s="155"/>
      <c r="I47" s="155"/>
      <c r="J47" s="156"/>
      <c r="K47" s="28"/>
      <c r="L47" s="155"/>
      <c r="M47" s="155"/>
      <c r="N47" s="155"/>
      <c r="O47" s="157"/>
      <c r="P47" s="158"/>
      <c r="Q47" s="155"/>
      <c r="R47" s="155"/>
      <c r="S47" s="155"/>
      <c r="T47" s="156"/>
      <c r="U47" s="28"/>
      <c r="V47" s="155"/>
      <c r="W47" s="155"/>
      <c r="X47" s="155"/>
      <c r="Y47" s="157"/>
      <c r="Z47" s="158"/>
      <c r="AA47" s="155"/>
      <c r="AB47" s="155"/>
      <c r="AC47" s="155"/>
      <c r="AD47" s="156"/>
      <c r="AE47" s="16"/>
      <c r="AF47" s="41"/>
      <c r="AG47" s="42"/>
      <c r="AH47" s="39"/>
      <c r="AI47" s="42"/>
      <c r="AJ47" s="42"/>
      <c r="AK47" s="42"/>
      <c r="AL47" s="39"/>
      <c r="AM47" s="42"/>
      <c r="AN47" s="42"/>
      <c r="AO47" s="42"/>
      <c r="AP47" s="39"/>
      <c r="AQ47" s="42"/>
      <c r="AR47" s="39"/>
      <c r="AS47" s="43"/>
    </row>
    <row r="48" spans="1:45" ht="18" customHeight="1" thickBot="1">
      <c r="A48" s="117"/>
      <c r="B48" s="184"/>
      <c r="C48" s="169"/>
      <c r="D48" s="142"/>
      <c r="E48" s="8"/>
      <c r="F48" s="159"/>
      <c r="G48" s="160"/>
      <c r="H48" s="160"/>
      <c r="I48" s="160"/>
      <c r="J48" s="161"/>
      <c r="K48" s="162"/>
      <c r="L48" s="160"/>
      <c r="M48" s="160"/>
      <c r="N48" s="160"/>
      <c r="O48" s="163"/>
      <c r="P48" s="159"/>
      <c r="Q48" s="160"/>
      <c r="R48" s="160"/>
      <c r="S48" s="160"/>
      <c r="T48" s="161"/>
      <c r="U48" s="162"/>
      <c r="V48" s="160"/>
      <c r="W48" s="160"/>
      <c r="X48" s="160"/>
      <c r="Y48" s="163"/>
      <c r="Z48" s="159"/>
      <c r="AA48" s="160"/>
      <c r="AB48" s="160"/>
      <c r="AC48" s="160"/>
      <c r="AD48" s="161"/>
      <c r="AE48" s="170"/>
      <c r="AF48" s="44"/>
      <c r="AG48" s="45"/>
      <c r="AH48" s="171"/>
      <c r="AI48" s="45"/>
      <c r="AJ48" s="45"/>
      <c r="AK48" s="45"/>
      <c r="AL48" s="171"/>
      <c r="AM48" s="45"/>
      <c r="AN48" s="45"/>
      <c r="AO48" s="45"/>
      <c r="AP48" s="171"/>
      <c r="AQ48" s="45"/>
      <c r="AR48" s="171"/>
      <c r="AS48" s="46"/>
    </row>
    <row r="49" spans="1:45" ht="18" customHeight="1">
      <c r="A49" s="168"/>
      <c r="B49" s="182"/>
      <c r="C49" s="140"/>
      <c r="D49" s="143"/>
      <c r="E49" s="4"/>
      <c r="F49" s="144"/>
      <c r="G49" s="145"/>
      <c r="H49" s="145"/>
      <c r="I49" s="145"/>
      <c r="J49" s="146"/>
      <c r="K49" s="147"/>
      <c r="L49" s="145"/>
      <c r="M49" s="145"/>
      <c r="N49" s="145"/>
      <c r="O49" s="148"/>
      <c r="P49" s="144"/>
      <c r="Q49" s="145"/>
      <c r="R49" s="145"/>
      <c r="S49" s="145"/>
      <c r="T49" s="146"/>
      <c r="U49" s="147"/>
      <c r="V49" s="145"/>
      <c r="W49" s="145"/>
      <c r="X49" s="145"/>
      <c r="Y49" s="148"/>
      <c r="Z49" s="144"/>
      <c r="AA49" s="145"/>
      <c r="AB49" s="145"/>
      <c r="AC49" s="145"/>
      <c r="AD49" s="146"/>
      <c r="AE49" s="16"/>
      <c r="AF49" s="38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40"/>
    </row>
    <row r="50" spans="1:45" ht="18" customHeight="1">
      <c r="A50" s="57"/>
      <c r="B50" s="114"/>
      <c r="C50" s="140"/>
      <c r="D50" s="141"/>
      <c r="E50" s="7"/>
      <c r="F50" s="154"/>
      <c r="G50" s="155"/>
      <c r="H50" s="155"/>
      <c r="I50" s="155"/>
      <c r="J50" s="156"/>
      <c r="K50" s="28"/>
      <c r="L50" s="155"/>
      <c r="M50" s="155"/>
      <c r="N50" s="155"/>
      <c r="O50" s="157"/>
      <c r="P50" s="158"/>
      <c r="Q50" s="155"/>
      <c r="R50" s="155"/>
      <c r="S50" s="155"/>
      <c r="T50" s="156"/>
      <c r="U50" s="28"/>
      <c r="V50" s="155"/>
      <c r="W50" s="155"/>
      <c r="X50" s="155"/>
      <c r="Y50" s="157"/>
      <c r="Z50" s="158"/>
      <c r="AA50" s="155"/>
      <c r="AB50" s="155"/>
      <c r="AC50" s="155"/>
      <c r="AD50" s="156"/>
      <c r="AE50" s="16"/>
      <c r="AF50" s="41"/>
      <c r="AG50" s="42"/>
      <c r="AH50" s="39"/>
      <c r="AI50" s="42"/>
      <c r="AJ50" s="42"/>
      <c r="AK50" s="42"/>
      <c r="AL50" s="39"/>
      <c r="AM50" s="42"/>
      <c r="AN50" s="42"/>
      <c r="AO50" s="42"/>
      <c r="AP50" s="39"/>
      <c r="AQ50" s="42"/>
      <c r="AR50" s="39"/>
      <c r="AS50" s="43"/>
    </row>
    <row r="51" spans="1:45" ht="18" customHeight="1">
      <c r="A51" s="115"/>
      <c r="B51" s="114"/>
      <c r="C51" s="140"/>
      <c r="D51" s="141"/>
      <c r="E51" s="7"/>
      <c r="F51" s="149"/>
      <c r="G51" s="150"/>
      <c r="H51" s="150"/>
      <c r="I51" s="150"/>
      <c r="J51" s="151"/>
      <c r="K51" s="152"/>
      <c r="L51" s="150"/>
      <c r="M51" s="150"/>
      <c r="N51" s="150"/>
      <c r="O51" s="153"/>
      <c r="P51" s="149"/>
      <c r="Q51" s="150"/>
      <c r="R51" s="150"/>
      <c r="S51" s="150"/>
      <c r="T51" s="151"/>
      <c r="U51" s="152"/>
      <c r="V51" s="150"/>
      <c r="W51" s="150"/>
      <c r="X51" s="150"/>
      <c r="Y51" s="153"/>
      <c r="Z51" s="149"/>
      <c r="AA51" s="150"/>
      <c r="AB51" s="150"/>
      <c r="AC51" s="150"/>
      <c r="AD51" s="151"/>
      <c r="AE51" s="16"/>
      <c r="AF51" s="41"/>
      <c r="AG51" s="42"/>
      <c r="AH51" s="39"/>
      <c r="AI51" s="42"/>
      <c r="AJ51" s="42"/>
      <c r="AK51" s="42"/>
      <c r="AL51" s="39"/>
      <c r="AM51" s="42"/>
      <c r="AN51" s="42"/>
      <c r="AO51" s="42"/>
      <c r="AP51" s="39"/>
      <c r="AQ51" s="42"/>
      <c r="AR51" s="39"/>
      <c r="AS51" s="43"/>
    </row>
    <row r="52" spans="1:45" ht="18" customHeight="1">
      <c r="A52" s="116"/>
      <c r="B52" s="114"/>
      <c r="C52" s="140"/>
      <c r="D52" s="141"/>
      <c r="E52" s="7"/>
      <c r="F52" s="149"/>
      <c r="G52" s="150"/>
      <c r="H52" s="150"/>
      <c r="I52" s="150"/>
      <c r="J52" s="151"/>
      <c r="K52" s="152"/>
      <c r="L52" s="150"/>
      <c r="M52" s="150"/>
      <c r="N52" s="150"/>
      <c r="O52" s="153"/>
      <c r="P52" s="149"/>
      <c r="Q52" s="150"/>
      <c r="R52" s="150"/>
      <c r="S52" s="150"/>
      <c r="T52" s="151"/>
      <c r="U52" s="152"/>
      <c r="V52" s="150"/>
      <c r="W52" s="150"/>
      <c r="X52" s="150"/>
      <c r="Y52" s="153"/>
      <c r="Z52" s="149"/>
      <c r="AA52" s="150"/>
      <c r="AB52" s="150"/>
      <c r="AC52" s="150"/>
      <c r="AD52" s="151"/>
      <c r="AE52" s="16"/>
      <c r="AF52" s="41"/>
      <c r="AG52" s="42"/>
      <c r="AH52" s="39"/>
      <c r="AI52" s="42"/>
      <c r="AJ52" s="42"/>
      <c r="AK52" s="42"/>
      <c r="AL52" s="39"/>
      <c r="AM52" s="42"/>
      <c r="AN52" s="42"/>
      <c r="AO52" s="42"/>
      <c r="AP52" s="39"/>
      <c r="AQ52" s="42"/>
      <c r="AR52" s="39"/>
      <c r="AS52" s="43"/>
    </row>
    <row r="53" spans="1:45" ht="18" customHeight="1" thickBot="1">
      <c r="A53" s="117"/>
      <c r="B53" s="183"/>
      <c r="C53" s="169"/>
      <c r="D53" s="142"/>
      <c r="E53" s="8"/>
      <c r="F53" s="159"/>
      <c r="G53" s="160"/>
      <c r="H53" s="160"/>
      <c r="I53" s="160"/>
      <c r="J53" s="161"/>
      <c r="K53" s="162"/>
      <c r="L53" s="160"/>
      <c r="M53" s="160"/>
      <c r="N53" s="160"/>
      <c r="O53" s="163"/>
      <c r="P53" s="159"/>
      <c r="Q53" s="160"/>
      <c r="R53" s="160"/>
      <c r="S53" s="160"/>
      <c r="T53" s="161"/>
      <c r="U53" s="162"/>
      <c r="V53" s="160"/>
      <c r="W53" s="160"/>
      <c r="X53" s="160"/>
      <c r="Y53" s="163"/>
      <c r="Z53" s="159"/>
      <c r="AA53" s="160"/>
      <c r="AB53" s="160"/>
      <c r="AC53" s="160"/>
      <c r="AD53" s="161"/>
      <c r="AE53" s="170"/>
      <c r="AF53" s="44"/>
      <c r="AG53" s="45"/>
      <c r="AH53" s="171"/>
      <c r="AI53" s="45"/>
      <c r="AJ53" s="45"/>
      <c r="AK53" s="45"/>
      <c r="AL53" s="171"/>
      <c r="AM53" s="45"/>
      <c r="AN53" s="45"/>
      <c r="AO53" s="45"/>
      <c r="AP53" s="171"/>
      <c r="AQ53" s="45"/>
      <c r="AR53" s="39"/>
      <c r="AS53" s="46"/>
    </row>
  </sheetData>
  <sheetProtection/>
  <mergeCells count="9">
    <mergeCell ref="AS1:AS3"/>
    <mergeCell ref="AF1:AF3"/>
    <mergeCell ref="AI1:AI3"/>
    <mergeCell ref="AM1:AM3"/>
    <mergeCell ref="AQ1:AQ3"/>
    <mergeCell ref="A2:E2"/>
    <mergeCell ref="A1:E1"/>
    <mergeCell ref="F1:AD1"/>
    <mergeCell ref="F2:A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56"/>
  <sheetViews>
    <sheetView zoomScalePageLayoutView="0" workbookViewId="0" topLeftCell="A38">
      <selection activeCell="T42" sqref="T42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4" t="s">
        <v>9</v>
      </c>
      <c r="B1" s="215"/>
      <c r="C1" s="215"/>
      <c r="D1" s="215"/>
      <c r="E1" s="215"/>
      <c r="F1" s="216"/>
      <c r="G1"/>
      <c r="H1" s="214" t="s">
        <v>29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</row>
    <row r="2" spans="1:19" ht="22.5" customHeight="1" thickBot="1">
      <c r="A2" s="233" t="str">
        <f>input1!A2</f>
        <v>ชั้น ม.1/10 (ครูสาลีรัตน์, ครูอภิเดช)</v>
      </c>
      <c r="B2" s="234"/>
      <c r="C2" s="234"/>
      <c r="D2" s="234"/>
      <c r="E2" s="234"/>
      <c r="F2" s="235"/>
      <c r="G2"/>
      <c r="H2" s="105" t="s">
        <v>20</v>
      </c>
      <c r="I2" s="29"/>
      <c r="J2" s="105" t="s">
        <v>21</v>
      </c>
      <c r="K2" s="29"/>
      <c r="L2" s="105" t="s">
        <v>22</v>
      </c>
      <c r="M2" s="29"/>
      <c r="N2" s="105" t="s">
        <v>23</v>
      </c>
      <c r="O2" s="29"/>
      <c r="P2" s="105" t="s">
        <v>24</v>
      </c>
      <c r="Q2" s="29"/>
      <c r="R2" s="29"/>
      <c r="S2" s="105" t="s">
        <v>25</v>
      </c>
    </row>
    <row r="3" spans="1:19" ht="22.5" thickBot="1">
      <c r="A3" s="118" t="s">
        <v>4</v>
      </c>
      <c r="B3" s="119" t="s">
        <v>3</v>
      </c>
      <c r="C3" s="1" t="s">
        <v>5</v>
      </c>
      <c r="D3" s="3" t="s">
        <v>6</v>
      </c>
      <c r="E3" s="1" t="s">
        <v>7</v>
      </c>
      <c r="F3" s="3" t="s">
        <v>7</v>
      </c>
      <c r="G3"/>
      <c r="H3" s="35" t="s">
        <v>19</v>
      </c>
      <c r="I3" s="106" t="s">
        <v>18</v>
      </c>
      <c r="J3" s="3" t="s">
        <v>19</v>
      </c>
      <c r="K3" s="36" t="s">
        <v>18</v>
      </c>
      <c r="L3" s="35" t="s">
        <v>19</v>
      </c>
      <c r="M3" s="106" t="s">
        <v>18</v>
      </c>
      <c r="N3" s="3" t="s">
        <v>19</v>
      </c>
      <c r="O3" s="36" t="s">
        <v>18</v>
      </c>
      <c r="P3" s="31" t="s">
        <v>19</v>
      </c>
      <c r="Q3" s="37"/>
      <c r="R3" s="106" t="s">
        <v>18</v>
      </c>
      <c r="S3" s="3" t="s">
        <v>19</v>
      </c>
    </row>
    <row r="4" spans="1:19" s="6" customFormat="1" ht="18" customHeight="1">
      <c r="A4" s="120" t="s">
        <v>41</v>
      </c>
      <c r="B4" s="121" t="str">
        <f>input1!B4</f>
        <v>1/10</v>
      </c>
      <c r="C4" s="123" t="str">
        <f>input1!C4</f>
        <v>09276</v>
      </c>
      <c r="D4" s="124" t="str">
        <f>input1!D4</f>
        <v>เด็กชายกำแหง  ทองมาก</v>
      </c>
      <c r="E4" s="4">
        <f>input1!E4</f>
        <v>1</v>
      </c>
      <c r="F4" s="125" t="str">
        <f>IF(E4=1,"ชาย",IF(E4=2,"หญิง","-"))</f>
        <v>ชาย</v>
      </c>
      <c r="G4" s="28">
        <f>(equal1!G4+equal2!G4+equal3!G4)/3</f>
        <v>10</v>
      </c>
      <c r="H4" s="19" t="str">
        <f>IF(G4&gt;10,"เสี่ยง/มีปัญหา","ปกติ")</f>
        <v>ปกติ</v>
      </c>
      <c r="I4" s="4">
        <f>(equal1!I4+equal2!I4+equal3!I4)/3</f>
        <v>12.333333333333334</v>
      </c>
      <c r="J4" s="19" t="str">
        <f>IF(I4&gt;9,"เสี่ยง/มีปัญหา","ปกติ")</f>
        <v>เสี่ยง/มีปัญหา</v>
      </c>
      <c r="K4" s="137">
        <f>(equal1!K4+equal2!K4+equal3!K4)/3</f>
        <v>9.333333333333334</v>
      </c>
      <c r="L4" s="19" t="str">
        <f>IF(K4&gt;10,"เสี่ยง/มีปัญหา","ปกติ")</f>
        <v>ปกติ</v>
      </c>
      <c r="M4" s="20">
        <f>(equal1!M4+equal2!M4+equal3!M4)/3</f>
        <v>9.333333333333334</v>
      </c>
      <c r="N4" s="19" t="str">
        <f>IF(M4&gt;9,"เสี่ยง/มีปัญหา","ปกติ")</f>
        <v>เสี่ยง/มีปัญหา</v>
      </c>
      <c r="O4" s="20">
        <f>(equal1!O4+equal2!O4+equal3!O4)/3</f>
        <v>7</v>
      </c>
      <c r="P4" s="18" t="str">
        <f>IF(O4&gt;10,"มีจุดแข็ง","ไม่มีจุดแข็ง")</f>
        <v>ไม่มีจุดแข็ง</v>
      </c>
      <c r="Q4" s="21">
        <f>G4+I4+K4+M4+O4</f>
        <v>48.00000000000001</v>
      </c>
      <c r="R4" s="127">
        <f>IF(Q4&lt;1,"-",Q4)</f>
        <v>48.00000000000001</v>
      </c>
      <c r="S4" s="121" t="str">
        <f>IF(R4&gt;48,"เสี่ยง/มีปัญหา","ปกติ")</f>
        <v>ปกติ</v>
      </c>
    </row>
    <row r="5" spans="1:19" s="6" customFormat="1" ht="18" customHeight="1">
      <c r="A5" s="102" t="s">
        <v>42</v>
      </c>
      <c r="B5" s="121" t="str">
        <f>input1!B5</f>
        <v>1/10</v>
      </c>
      <c r="C5" s="123" t="str">
        <f>input1!C5</f>
        <v>09277</v>
      </c>
      <c r="D5" s="124" t="str">
        <f>input1!D5</f>
        <v>เด็กชายจิตริน  ไก่จันทร์</v>
      </c>
      <c r="E5" s="4">
        <f>input1!E5</f>
        <v>1</v>
      </c>
      <c r="F5" s="128" t="str">
        <f aca="true" t="shared" si="0" ref="F5:F19">IF(E5=1,"ชาย",IF(E5=2,"หญิง","-"))</f>
        <v>ชาย</v>
      </c>
      <c r="G5" s="12">
        <f>input1!AF5</f>
        <v>8</v>
      </c>
      <c r="H5" s="19" t="str">
        <f aca="true" t="shared" si="1" ref="H5:H19">IF(G5&gt;10,"เสี่ยง/มีปัญหา","ปกติ")</f>
        <v>ปกติ</v>
      </c>
      <c r="I5" s="4">
        <f>(equal1!I5+equal2!I5+equal3!I5)/3</f>
        <v>12.333333333333334</v>
      </c>
      <c r="J5" s="19" t="str">
        <f aca="true" t="shared" si="2" ref="J5:J19">IF(I5&gt;9,"เสี่ยง/มีปัญหา","ปกติ")</f>
        <v>เสี่ยง/มีปัญหา</v>
      </c>
      <c r="K5" s="20">
        <f>(equal1!K5+equal2!K5+equal3!K5)/3</f>
        <v>11.666666666666666</v>
      </c>
      <c r="L5" s="19" t="str">
        <f aca="true" t="shared" si="3" ref="L5:L19">IF(K5&gt;10,"เสี่ยง/มีปัญหา","ปกติ")</f>
        <v>เสี่ยง/มีปัญหา</v>
      </c>
      <c r="M5" s="20">
        <f>(equal1!M5+equal2!M5+equal3!M5)/3</f>
        <v>7.666666666666667</v>
      </c>
      <c r="N5" s="19" t="str">
        <f aca="true" t="shared" si="4" ref="N5:N19">IF(M5&gt;9,"เสี่ยง/มีปัญหา","ปกติ")</f>
        <v>ปกติ</v>
      </c>
      <c r="O5" s="20">
        <f>(equal1!O5+equal2!O5+equal3!O5)/3</f>
        <v>8.333333333333334</v>
      </c>
      <c r="P5" s="18" t="str">
        <f aca="true" t="shared" si="5" ref="P5:P19">IF(O5&gt;10,"มีจุดแข็ง","ไม่มีจุดแข็ง")</f>
        <v>ไม่มีจุดแข็ง</v>
      </c>
      <c r="Q5" s="10">
        <f aca="true" t="shared" si="6" ref="Q5:Q19">G5+I5+K5+M5+O5</f>
        <v>48</v>
      </c>
      <c r="R5" s="130">
        <f aca="true" t="shared" si="7" ref="R5:R19">IF(Q5&lt;1,"-",Q5)</f>
        <v>48</v>
      </c>
      <c r="S5" s="121" t="str">
        <f aca="true" t="shared" si="8" ref="S5:S19">IF(R5&gt;48,"เสี่ยง/มีปัญหา","ปกติ")</f>
        <v>ปกติ</v>
      </c>
    </row>
    <row r="6" spans="1:19" s="6" customFormat="1" ht="18" customHeight="1">
      <c r="A6" s="103" t="s">
        <v>43</v>
      </c>
      <c r="B6" s="121" t="str">
        <f>input1!B6</f>
        <v>1/10</v>
      </c>
      <c r="C6" s="123" t="str">
        <f>input1!C6</f>
        <v>09279</v>
      </c>
      <c r="D6" s="124" t="str">
        <f>input1!D6</f>
        <v>เด็กชายจิรพงศ์  ชนะจอหอ</v>
      </c>
      <c r="E6" s="4">
        <f>input1!E6</f>
        <v>1</v>
      </c>
      <c r="F6" s="128" t="str">
        <f t="shared" si="0"/>
        <v>ชาย</v>
      </c>
      <c r="G6" s="12">
        <f>input1!AF6</f>
        <v>7</v>
      </c>
      <c r="H6" s="19" t="str">
        <f t="shared" si="1"/>
        <v>ปกติ</v>
      </c>
      <c r="I6" s="4">
        <f>(equal1!I6+equal2!I6+equal3!I6)/3</f>
        <v>11</v>
      </c>
      <c r="J6" s="19" t="str">
        <f t="shared" si="2"/>
        <v>เสี่ยง/มีปัญหา</v>
      </c>
      <c r="K6" s="20">
        <f>(equal1!K6+equal2!K6+equal3!K6)/3</f>
        <v>10.666666666666666</v>
      </c>
      <c r="L6" s="19" t="str">
        <f t="shared" si="3"/>
        <v>เสี่ยง/มีปัญหา</v>
      </c>
      <c r="M6" s="20">
        <f>(equal1!M6+equal2!M6+equal3!M6)/3</f>
        <v>9</v>
      </c>
      <c r="N6" s="19" t="str">
        <f t="shared" si="4"/>
        <v>ปกติ</v>
      </c>
      <c r="O6" s="20">
        <f>(equal1!O6+equal2!O6+equal3!O6)/3</f>
        <v>5.333333333333333</v>
      </c>
      <c r="P6" s="18" t="str">
        <f t="shared" si="5"/>
        <v>ไม่มีจุดแข็ง</v>
      </c>
      <c r="Q6" s="10">
        <f t="shared" si="6"/>
        <v>43</v>
      </c>
      <c r="R6" s="130">
        <f t="shared" si="7"/>
        <v>43</v>
      </c>
      <c r="S6" s="121" t="str">
        <f t="shared" si="8"/>
        <v>ปกติ</v>
      </c>
    </row>
    <row r="7" spans="1:19" s="6" customFormat="1" ht="18" customHeight="1">
      <c r="A7" s="101" t="s">
        <v>44</v>
      </c>
      <c r="B7" s="121" t="str">
        <f>input1!B7</f>
        <v>1/10</v>
      </c>
      <c r="C7" s="123" t="str">
        <f>input1!C7</f>
        <v>09280</v>
      </c>
      <c r="D7" s="124" t="str">
        <f>input1!D7</f>
        <v>เด็กชายจิรภัทร  ศรีหาภูธร</v>
      </c>
      <c r="E7" s="4">
        <f>input1!E7</f>
        <v>1</v>
      </c>
      <c r="F7" s="128" t="str">
        <f t="shared" si="0"/>
        <v>ชาย</v>
      </c>
      <c r="G7" s="12">
        <f>input1!AF7</f>
        <v>9</v>
      </c>
      <c r="H7" s="19" t="str">
        <f t="shared" si="1"/>
        <v>ปกติ</v>
      </c>
      <c r="I7" s="4">
        <f>(equal1!I7+equal2!I7+equal3!I7)/3</f>
        <v>10.666666666666666</v>
      </c>
      <c r="J7" s="19" t="str">
        <f t="shared" si="2"/>
        <v>เสี่ยง/มีปัญหา</v>
      </c>
      <c r="K7" s="20">
        <f>(equal1!K7+equal2!K7+equal3!K7)/3</f>
        <v>8.666666666666666</v>
      </c>
      <c r="L7" s="19" t="str">
        <f t="shared" si="3"/>
        <v>ปกติ</v>
      </c>
      <c r="M7" s="20">
        <f>(equal1!M7+equal2!M7+equal3!M7)/3</f>
        <v>9</v>
      </c>
      <c r="N7" s="19" t="str">
        <f t="shared" si="4"/>
        <v>ปกติ</v>
      </c>
      <c r="O7" s="20">
        <f>(equal1!O7+equal2!O7+equal3!O7)/3</f>
        <v>7.666666666666667</v>
      </c>
      <c r="P7" s="18" t="str">
        <f t="shared" si="5"/>
        <v>ไม่มีจุดแข็ง</v>
      </c>
      <c r="Q7" s="10">
        <f t="shared" si="6"/>
        <v>44.99999999999999</v>
      </c>
      <c r="R7" s="130">
        <f t="shared" si="7"/>
        <v>44.99999999999999</v>
      </c>
      <c r="S7" s="121" t="str">
        <f t="shared" si="8"/>
        <v>ปกติ</v>
      </c>
    </row>
    <row r="8" spans="1:19" s="6" customFormat="1" ht="18" customHeight="1" thickBot="1">
      <c r="A8" s="104" t="s">
        <v>45</v>
      </c>
      <c r="B8" s="122" t="str">
        <f>input1!B8</f>
        <v>1/10</v>
      </c>
      <c r="C8" s="131" t="str">
        <f>input1!C8</f>
        <v>09282</v>
      </c>
      <c r="D8" s="132" t="str">
        <f>input1!D8</f>
        <v>เด็กชายชลธิชาติ  ฮกหล่อ</v>
      </c>
      <c r="E8" s="33">
        <f>input1!E8</f>
        <v>1</v>
      </c>
      <c r="F8" s="133" t="str">
        <f t="shared" si="0"/>
        <v>ชาย</v>
      </c>
      <c r="G8" s="17">
        <f>input1!AF8</f>
        <v>7</v>
      </c>
      <c r="H8" s="24" t="str">
        <f t="shared" si="1"/>
        <v>ปกติ</v>
      </c>
      <c r="I8" s="8">
        <f>(equal1!I8+equal2!I8+equal3!I8)/3</f>
        <v>12.333333333333334</v>
      </c>
      <c r="J8" s="24" t="str">
        <f t="shared" si="2"/>
        <v>เสี่ยง/มีปัญหา</v>
      </c>
      <c r="K8" s="25">
        <f>(equal1!K8+equal2!K8+equal3!K8)/3</f>
        <v>10.333333333333334</v>
      </c>
      <c r="L8" s="24" t="str">
        <f t="shared" si="3"/>
        <v>เสี่ยง/มีปัญหา</v>
      </c>
      <c r="M8" s="25">
        <f>(equal1!M8+equal2!M8+equal3!M8)/3</f>
        <v>10</v>
      </c>
      <c r="N8" s="24" t="str">
        <f t="shared" si="4"/>
        <v>เสี่ยง/มีปัญหา</v>
      </c>
      <c r="O8" s="25">
        <f>(equal1!O8+equal2!O8+equal3!O8)/3</f>
        <v>7.333333333333333</v>
      </c>
      <c r="P8" s="23" t="str">
        <f t="shared" si="5"/>
        <v>ไม่มีจุดแข็ง</v>
      </c>
      <c r="Q8" s="26">
        <f t="shared" si="6"/>
        <v>47.00000000000001</v>
      </c>
      <c r="R8" s="135">
        <f t="shared" si="7"/>
        <v>47.00000000000001</v>
      </c>
      <c r="S8" s="122" t="str">
        <f t="shared" si="8"/>
        <v>ปกติ</v>
      </c>
    </row>
    <row r="9" spans="1:19" s="6" customFormat="1" ht="18" customHeight="1">
      <c r="A9" s="120" t="s">
        <v>46</v>
      </c>
      <c r="B9" s="121" t="str">
        <f>input1!B9</f>
        <v>1/10</v>
      </c>
      <c r="C9" s="123" t="str">
        <f>input1!C9</f>
        <v>09283</v>
      </c>
      <c r="D9" s="124" t="str">
        <f>input1!D9</f>
        <v>เด็กชายไชยณรงค์  บุกขุนทด</v>
      </c>
      <c r="E9" s="4">
        <f>input1!E9</f>
        <v>1</v>
      </c>
      <c r="F9" s="136" t="str">
        <f t="shared" si="0"/>
        <v>ชาย</v>
      </c>
      <c r="G9" s="28">
        <f>input1!AF9</f>
        <v>6</v>
      </c>
      <c r="H9" s="19" t="str">
        <f t="shared" si="1"/>
        <v>ปกติ</v>
      </c>
      <c r="I9" s="4">
        <f>(equal1!I9+equal2!I9+equal3!I9)/3</f>
        <v>11.333333333333334</v>
      </c>
      <c r="J9" s="19" t="str">
        <f t="shared" si="2"/>
        <v>เสี่ยง/มีปัญหา</v>
      </c>
      <c r="K9" s="20">
        <f>(equal1!K9+equal2!K9+equal3!K9)/3</f>
        <v>9</v>
      </c>
      <c r="L9" s="19" t="str">
        <f t="shared" si="3"/>
        <v>ปกติ</v>
      </c>
      <c r="M9" s="20">
        <f>(equal1!M9+equal2!M9+equal3!M9)/3</f>
        <v>9.333333333333334</v>
      </c>
      <c r="N9" s="19" t="str">
        <f t="shared" si="4"/>
        <v>เสี่ยง/มีปัญหา</v>
      </c>
      <c r="O9" s="20">
        <f>(equal1!O9+equal2!O9+equal3!O9)/3</f>
        <v>6.666666666666667</v>
      </c>
      <c r="P9" s="18" t="str">
        <f t="shared" si="5"/>
        <v>ไม่มีจุดแข็ง</v>
      </c>
      <c r="Q9" s="21">
        <f t="shared" si="6"/>
        <v>42.333333333333336</v>
      </c>
      <c r="R9" s="127">
        <f t="shared" si="7"/>
        <v>42.333333333333336</v>
      </c>
      <c r="S9" s="121" t="str">
        <f t="shared" si="8"/>
        <v>ปกติ</v>
      </c>
    </row>
    <row r="10" spans="1:19" s="6" customFormat="1" ht="18" customHeight="1">
      <c r="A10" s="102" t="s">
        <v>47</v>
      </c>
      <c r="B10" s="121" t="str">
        <f>input1!B10</f>
        <v>1/10</v>
      </c>
      <c r="C10" s="123" t="str">
        <f>input1!C10</f>
        <v>09306</v>
      </c>
      <c r="D10" s="124" t="str">
        <f>input1!D10</f>
        <v>เด็กชายณัฐนันท์  แก้วประเสริฐ</v>
      </c>
      <c r="E10" s="4">
        <f>input1!E10</f>
        <v>1</v>
      </c>
      <c r="F10" s="128" t="str">
        <f t="shared" si="0"/>
        <v>ชาย</v>
      </c>
      <c r="G10" s="12">
        <f>input1!AF10</f>
        <v>8</v>
      </c>
      <c r="H10" s="19" t="str">
        <f t="shared" si="1"/>
        <v>ปกติ</v>
      </c>
      <c r="I10" s="4">
        <f>(equal1!I10+equal2!I10+equal3!I10)/3</f>
        <v>13.333333333333334</v>
      </c>
      <c r="J10" s="19" t="str">
        <f t="shared" si="2"/>
        <v>เสี่ยง/มีปัญหา</v>
      </c>
      <c r="K10" s="20">
        <f>(equal1!K10+equal2!K10+equal3!K10)/3</f>
        <v>11.666666666666666</v>
      </c>
      <c r="L10" s="19" t="str">
        <f t="shared" si="3"/>
        <v>เสี่ยง/มีปัญหา</v>
      </c>
      <c r="M10" s="20">
        <f>(equal1!M10+equal2!M10+equal3!M10)/3</f>
        <v>9.333333333333334</v>
      </c>
      <c r="N10" s="19" t="str">
        <f t="shared" si="4"/>
        <v>เสี่ยง/มีปัญหา</v>
      </c>
      <c r="O10" s="20">
        <f>(equal1!O10+equal2!O10+equal3!O10)/3</f>
        <v>5.666666666666667</v>
      </c>
      <c r="P10" s="18" t="str">
        <f t="shared" si="5"/>
        <v>ไม่มีจุดแข็ง</v>
      </c>
      <c r="Q10" s="10">
        <f t="shared" si="6"/>
        <v>48</v>
      </c>
      <c r="R10" s="130">
        <f t="shared" si="7"/>
        <v>48</v>
      </c>
      <c r="S10" s="121" t="str">
        <f t="shared" si="8"/>
        <v>ปกติ</v>
      </c>
    </row>
    <row r="11" spans="1:19" s="6" customFormat="1" ht="18" customHeight="1">
      <c r="A11" s="103" t="s">
        <v>48</v>
      </c>
      <c r="B11" s="121" t="str">
        <f>input1!B11</f>
        <v>1/10</v>
      </c>
      <c r="C11" s="123" t="str">
        <f>input1!C11</f>
        <v>09284</v>
      </c>
      <c r="D11" s="124" t="str">
        <f>input1!D11</f>
        <v>เด็กชายณัฐภัทร  พรหมศรี</v>
      </c>
      <c r="E11" s="4">
        <f>input1!E11</f>
        <v>1</v>
      </c>
      <c r="F11" s="128" t="str">
        <f t="shared" si="0"/>
        <v>ชาย</v>
      </c>
      <c r="G11" s="12">
        <f>input1!AF11</f>
        <v>8</v>
      </c>
      <c r="H11" s="19" t="str">
        <f t="shared" si="1"/>
        <v>ปกติ</v>
      </c>
      <c r="I11" s="4">
        <f>(equal1!I11+equal2!I11+equal3!I11)/3</f>
        <v>11.333333333333334</v>
      </c>
      <c r="J11" s="19" t="str">
        <f t="shared" si="2"/>
        <v>เสี่ยง/มีปัญหา</v>
      </c>
      <c r="K11" s="20">
        <f>(equal1!K11+equal2!K11+equal3!K11)/3</f>
        <v>10</v>
      </c>
      <c r="L11" s="19" t="str">
        <f t="shared" si="3"/>
        <v>ปกติ</v>
      </c>
      <c r="M11" s="20">
        <f>(equal1!M11+equal2!M11+equal3!M11)/3</f>
        <v>8.666666666666666</v>
      </c>
      <c r="N11" s="19" t="str">
        <f t="shared" si="4"/>
        <v>ปกติ</v>
      </c>
      <c r="O11" s="20">
        <f>(equal1!O11+equal2!O11+equal3!O11)/3</f>
        <v>7.666666666666667</v>
      </c>
      <c r="P11" s="18" t="str">
        <f t="shared" si="5"/>
        <v>ไม่มีจุดแข็ง</v>
      </c>
      <c r="Q11" s="10">
        <f t="shared" si="6"/>
        <v>45.666666666666664</v>
      </c>
      <c r="R11" s="130">
        <f t="shared" si="7"/>
        <v>45.666666666666664</v>
      </c>
      <c r="S11" s="121" t="str">
        <f t="shared" si="8"/>
        <v>ปกติ</v>
      </c>
    </row>
    <row r="12" spans="1:19" s="6" customFormat="1" ht="18" customHeight="1">
      <c r="A12" s="101" t="s">
        <v>49</v>
      </c>
      <c r="B12" s="121" t="str">
        <f>input1!B12</f>
        <v>1/10</v>
      </c>
      <c r="C12" s="123" t="str">
        <f>input1!C12</f>
        <v>09285</v>
      </c>
      <c r="D12" s="124" t="str">
        <f>input1!D12</f>
        <v>เด็กชายณัฐวุฒิ  รามคล้าย</v>
      </c>
      <c r="E12" s="4">
        <f>input1!E12</f>
        <v>1</v>
      </c>
      <c r="F12" s="128" t="str">
        <f t="shared" si="0"/>
        <v>ชาย</v>
      </c>
      <c r="G12" s="12">
        <f>input1!AF12</f>
        <v>7</v>
      </c>
      <c r="H12" s="19" t="str">
        <f t="shared" si="1"/>
        <v>ปกติ</v>
      </c>
      <c r="I12" s="4">
        <f>(equal1!I12+equal2!I12+equal3!I12)/3</f>
        <v>9.333333333333334</v>
      </c>
      <c r="J12" s="19" t="str">
        <f t="shared" si="2"/>
        <v>เสี่ยง/มีปัญหา</v>
      </c>
      <c r="K12" s="20">
        <f>(equal1!K12+equal2!K12+equal3!K12)/3</f>
        <v>9.666666666666666</v>
      </c>
      <c r="L12" s="19" t="str">
        <f t="shared" si="3"/>
        <v>ปกติ</v>
      </c>
      <c r="M12" s="20">
        <f>(equal1!M12+equal2!M12+equal3!M12)/3</f>
        <v>8</v>
      </c>
      <c r="N12" s="19" t="str">
        <f t="shared" si="4"/>
        <v>ปกติ</v>
      </c>
      <c r="O12" s="20">
        <f>(equal1!O12+equal2!O12+equal3!O12)/3</f>
        <v>9.666666666666666</v>
      </c>
      <c r="P12" s="18" t="str">
        <f t="shared" si="5"/>
        <v>ไม่มีจุดแข็ง</v>
      </c>
      <c r="Q12" s="10">
        <f t="shared" si="6"/>
        <v>43.666666666666664</v>
      </c>
      <c r="R12" s="130">
        <f t="shared" si="7"/>
        <v>43.666666666666664</v>
      </c>
      <c r="S12" s="121" t="str">
        <f t="shared" si="8"/>
        <v>ปกติ</v>
      </c>
    </row>
    <row r="13" spans="1:19" s="6" customFormat="1" ht="18" customHeight="1" thickBot="1">
      <c r="A13" s="104" t="s">
        <v>50</v>
      </c>
      <c r="B13" s="122" t="str">
        <f>input1!B13</f>
        <v>1/10</v>
      </c>
      <c r="C13" s="131" t="str">
        <f>input1!C13</f>
        <v>09286</v>
      </c>
      <c r="D13" s="132" t="str">
        <f>input1!D13</f>
        <v>เด็กชายติณณภพ  ธนาวุฒิ</v>
      </c>
      <c r="E13" s="33">
        <f>input1!E13</f>
        <v>1</v>
      </c>
      <c r="F13" s="133" t="str">
        <f t="shared" si="0"/>
        <v>ชาย</v>
      </c>
      <c r="G13" s="17">
        <f>input1!AF13</f>
        <v>9</v>
      </c>
      <c r="H13" s="24" t="str">
        <f t="shared" si="1"/>
        <v>ปกติ</v>
      </c>
      <c r="I13" s="8">
        <f>(equal1!I13+equal2!I13+equal3!I13)/3</f>
        <v>12.666666666666666</v>
      </c>
      <c r="J13" s="24" t="str">
        <f t="shared" si="2"/>
        <v>เสี่ยง/มีปัญหา</v>
      </c>
      <c r="K13" s="25">
        <f>(equal1!K13+equal2!K13+equal3!K13)/3</f>
        <v>12.333333333333334</v>
      </c>
      <c r="L13" s="24" t="str">
        <f t="shared" si="3"/>
        <v>เสี่ยง/มีปัญหา</v>
      </c>
      <c r="M13" s="25">
        <f>(equal1!M13+equal2!M13+equal3!M13)/3</f>
        <v>10.333333333333334</v>
      </c>
      <c r="N13" s="24" t="str">
        <f t="shared" si="4"/>
        <v>เสี่ยง/มีปัญหา</v>
      </c>
      <c r="O13" s="25">
        <f>(equal1!O13+equal2!O13+equal3!O13)/3</f>
        <v>6.666666666666667</v>
      </c>
      <c r="P13" s="23" t="str">
        <f t="shared" si="5"/>
        <v>ไม่มีจุดแข็ง</v>
      </c>
      <c r="Q13" s="26">
        <f t="shared" si="6"/>
        <v>51</v>
      </c>
      <c r="R13" s="135">
        <f t="shared" si="7"/>
        <v>51</v>
      </c>
      <c r="S13" s="122" t="str">
        <f t="shared" si="8"/>
        <v>เสี่ยง/มีปัญหา</v>
      </c>
    </row>
    <row r="14" spans="1:19" s="6" customFormat="1" ht="18" customHeight="1">
      <c r="A14" s="120" t="s">
        <v>51</v>
      </c>
      <c r="B14" s="121" t="str">
        <f>input1!B14</f>
        <v>1/10</v>
      </c>
      <c r="C14" s="123" t="str">
        <f>input1!C14</f>
        <v>09287</v>
      </c>
      <c r="D14" s="124" t="str">
        <f>input1!D14</f>
        <v>เด็กชายเตชสิทธิ์  เพ็งพิภาค</v>
      </c>
      <c r="E14" s="4">
        <f>input1!E14</f>
        <v>1</v>
      </c>
      <c r="F14" s="136" t="str">
        <f t="shared" si="0"/>
        <v>ชาย</v>
      </c>
      <c r="G14" s="28">
        <f>input1!AF14</f>
        <v>9</v>
      </c>
      <c r="H14" s="19" t="str">
        <f t="shared" si="1"/>
        <v>ปกติ</v>
      </c>
      <c r="I14" s="4">
        <f>(equal1!I14+equal2!I14+equal3!I14)/3</f>
        <v>11.333333333333334</v>
      </c>
      <c r="J14" s="19" t="str">
        <f t="shared" si="2"/>
        <v>เสี่ยง/มีปัญหา</v>
      </c>
      <c r="K14" s="20">
        <f>(equal1!K14+equal2!K14+equal3!K14)/3</f>
        <v>10.333333333333334</v>
      </c>
      <c r="L14" s="19" t="str">
        <f t="shared" si="3"/>
        <v>เสี่ยง/มีปัญหา</v>
      </c>
      <c r="M14" s="20">
        <f>(equal1!M14+equal2!M14+equal3!M14)/3</f>
        <v>9</v>
      </c>
      <c r="N14" s="19" t="str">
        <f t="shared" si="4"/>
        <v>ปกติ</v>
      </c>
      <c r="O14" s="20">
        <f>(equal1!O14+equal2!O14+equal3!O14)/3</f>
        <v>7.333333333333333</v>
      </c>
      <c r="P14" s="18" t="str">
        <f t="shared" si="5"/>
        <v>ไม่มีจุดแข็ง</v>
      </c>
      <c r="Q14" s="21">
        <f t="shared" si="6"/>
        <v>47.00000000000001</v>
      </c>
      <c r="R14" s="127">
        <f t="shared" si="7"/>
        <v>47.00000000000001</v>
      </c>
      <c r="S14" s="121" t="str">
        <f t="shared" si="8"/>
        <v>ปกติ</v>
      </c>
    </row>
    <row r="15" spans="1:19" s="6" customFormat="1" ht="18" customHeight="1">
      <c r="A15" s="102" t="s">
        <v>52</v>
      </c>
      <c r="B15" s="121" t="str">
        <f>input1!B15</f>
        <v>1/10</v>
      </c>
      <c r="C15" s="123" t="str">
        <f>input1!C15</f>
        <v>09288</v>
      </c>
      <c r="D15" s="124" t="str">
        <f>input1!D15</f>
        <v>เด็กชายธรรมวัฒต์  ดคณา</v>
      </c>
      <c r="E15" s="4">
        <f>input1!E15</f>
        <v>1</v>
      </c>
      <c r="F15" s="128" t="str">
        <f t="shared" si="0"/>
        <v>ชาย</v>
      </c>
      <c r="G15" s="12">
        <f>input1!AF15</f>
        <v>10</v>
      </c>
      <c r="H15" s="19" t="str">
        <f t="shared" si="1"/>
        <v>ปกติ</v>
      </c>
      <c r="I15" s="4">
        <f>(equal1!I15+equal2!I15+equal3!I15)/3</f>
        <v>10.333333333333334</v>
      </c>
      <c r="J15" s="19" t="str">
        <f t="shared" si="2"/>
        <v>เสี่ยง/มีปัญหา</v>
      </c>
      <c r="K15" s="20">
        <f>(equal1!K15+equal2!K15+equal3!K15)/3</f>
        <v>9</v>
      </c>
      <c r="L15" s="19" t="str">
        <f t="shared" si="3"/>
        <v>ปกติ</v>
      </c>
      <c r="M15" s="20">
        <f>(equal1!M15+equal2!M15+equal3!M15)/3</f>
        <v>8</v>
      </c>
      <c r="N15" s="19" t="str">
        <f t="shared" si="4"/>
        <v>ปกติ</v>
      </c>
      <c r="O15" s="20">
        <f>(equal1!O15+equal2!O15+equal3!O15)/3</f>
        <v>9</v>
      </c>
      <c r="P15" s="18" t="str">
        <f t="shared" si="5"/>
        <v>ไม่มีจุดแข็ง</v>
      </c>
      <c r="Q15" s="10">
        <f t="shared" si="6"/>
        <v>46.333333333333336</v>
      </c>
      <c r="R15" s="130">
        <f t="shared" si="7"/>
        <v>46.333333333333336</v>
      </c>
      <c r="S15" s="121" t="str">
        <f t="shared" si="8"/>
        <v>ปกติ</v>
      </c>
    </row>
    <row r="16" spans="1:19" s="6" customFormat="1" ht="18" customHeight="1">
      <c r="A16" s="103" t="s">
        <v>53</v>
      </c>
      <c r="B16" s="121" t="str">
        <f>input1!B16</f>
        <v>1/10</v>
      </c>
      <c r="C16" s="123" t="str">
        <f>input1!C16</f>
        <v>09289</v>
      </c>
      <c r="D16" s="124" t="str">
        <f>input1!D16</f>
        <v>เด็กชายธีมากร  น้ำเงิน</v>
      </c>
      <c r="E16" s="4">
        <f>input1!E16</f>
        <v>1</v>
      </c>
      <c r="F16" s="128" t="str">
        <f t="shared" si="0"/>
        <v>ชาย</v>
      </c>
      <c r="G16" s="12">
        <f>input1!AF16</f>
        <v>6</v>
      </c>
      <c r="H16" s="19" t="str">
        <f t="shared" si="1"/>
        <v>ปกติ</v>
      </c>
      <c r="I16" s="4">
        <f>(equal1!I16+equal2!I16+equal3!I16)/3</f>
        <v>10.666666666666666</v>
      </c>
      <c r="J16" s="19" t="str">
        <f t="shared" si="2"/>
        <v>เสี่ยง/มีปัญหา</v>
      </c>
      <c r="K16" s="20">
        <f>(equal1!K16+equal2!K16+equal3!K16)/3</f>
        <v>10.666666666666666</v>
      </c>
      <c r="L16" s="19" t="str">
        <f t="shared" si="3"/>
        <v>เสี่ยง/มีปัญหา</v>
      </c>
      <c r="M16" s="20">
        <f>(equal1!M16+equal2!M16+equal3!M16)/3</f>
        <v>8.333333333333334</v>
      </c>
      <c r="N16" s="19" t="str">
        <f t="shared" si="4"/>
        <v>ปกติ</v>
      </c>
      <c r="O16" s="20">
        <f>(equal1!O16+equal2!O16+equal3!O16)/3</f>
        <v>6.666666666666667</v>
      </c>
      <c r="P16" s="18" t="str">
        <f t="shared" si="5"/>
        <v>ไม่มีจุดแข็ง</v>
      </c>
      <c r="Q16" s="10">
        <f t="shared" si="6"/>
        <v>42.33333333333333</v>
      </c>
      <c r="R16" s="130">
        <f t="shared" si="7"/>
        <v>42.33333333333333</v>
      </c>
      <c r="S16" s="121" t="str">
        <f t="shared" si="8"/>
        <v>ปกติ</v>
      </c>
    </row>
    <row r="17" spans="1:19" s="6" customFormat="1" ht="18" customHeight="1">
      <c r="A17" s="101" t="s">
        <v>54</v>
      </c>
      <c r="B17" s="121" t="str">
        <f>input1!B17</f>
        <v>1/10</v>
      </c>
      <c r="C17" s="123" t="str">
        <f>input1!C17</f>
        <v>09290</v>
      </c>
      <c r="D17" s="124" t="str">
        <f>input1!D17</f>
        <v>เด็กชายนัทวุฒิ  ลอยดี</v>
      </c>
      <c r="E17" s="4">
        <f>input1!E17</f>
        <v>1</v>
      </c>
      <c r="F17" s="128" t="str">
        <f t="shared" si="0"/>
        <v>ชาย</v>
      </c>
      <c r="G17" s="12">
        <f>input1!AF17</f>
        <v>9</v>
      </c>
      <c r="H17" s="19" t="str">
        <f t="shared" si="1"/>
        <v>ปกติ</v>
      </c>
      <c r="I17" s="4">
        <f>(equal1!I17+equal2!I17+equal3!I17)/3</f>
        <v>12</v>
      </c>
      <c r="J17" s="19" t="str">
        <f t="shared" si="2"/>
        <v>เสี่ยง/มีปัญหา</v>
      </c>
      <c r="K17" s="20">
        <f>(equal1!K17+equal2!K17+equal3!K17)/3</f>
        <v>11</v>
      </c>
      <c r="L17" s="19" t="str">
        <f t="shared" si="3"/>
        <v>เสี่ยง/มีปัญหา</v>
      </c>
      <c r="M17" s="20">
        <f>(equal1!M17+equal2!M17+equal3!M17)/3</f>
        <v>7.666666666666667</v>
      </c>
      <c r="N17" s="19" t="str">
        <f t="shared" si="4"/>
        <v>ปกติ</v>
      </c>
      <c r="O17" s="20">
        <f>(equal1!O17+equal2!O17+equal3!O17)/3</f>
        <v>8</v>
      </c>
      <c r="P17" s="18" t="str">
        <f t="shared" si="5"/>
        <v>ไม่มีจุดแข็ง</v>
      </c>
      <c r="Q17" s="10">
        <f t="shared" si="6"/>
        <v>47.666666666666664</v>
      </c>
      <c r="R17" s="130">
        <f t="shared" si="7"/>
        <v>47.666666666666664</v>
      </c>
      <c r="S17" s="121" t="str">
        <f t="shared" si="8"/>
        <v>ปกติ</v>
      </c>
    </row>
    <row r="18" spans="1:19" s="6" customFormat="1" ht="18" customHeight="1" thickBot="1">
      <c r="A18" s="104" t="s">
        <v>55</v>
      </c>
      <c r="B18" s="122" t="str">
        <f>input1!B18</f>
        <v>1/10</v>
      </c>
      <c r="C18" s="131" t="str">
        <f>input1!C18</f>
        <v>09291</v>
      </c>
      <c r="D18" s="132" t="str">
        <f>input1!D18</f>
        <v>เด็กชายปกรณ์  เดชพร</v>
      </c>
      <c r="E18" s="33">
        <f>input1!E18</f>
        <v>1</v>
      </c>
      <c r="F18" s="133" t="str">
        <f t="shared" si="0"/>
        <v>ชาย</v>
      </c>
      <c r="G18" s="17">
        <f>input1!AF18</f>
        <v>10</v>
      </c>
      <c r="H18" s="24" t="str">
        <f t="shared" si="1"/>
        <v>ปกติ</v>
      </c>
      <c r="I18" s="8">
        <f>(equal1!I18+equal2!I18+equal3!I18)/3</f>
        <v>12.666666666666666</v>
      </c>
      <c r="J18" s="24" t="str">
        <f t="shared" si="2"/>
        <v>เสี่ยง/มีปัญหา</v>
      </c>
      <c r="K18" s="25">
        <f>(equal1!K18+equal2!K18+equal3!K18)/3</f>
        <v>10.333333333333334</v>
      </c>
      <c r="L18" s="24" t="str">
        <f t="shared" si="3"/>
        <v>เสี่ยง/มีปัญหา</v>
      </c>
      <c r="M18" s="25">
        <f>(equal1!M18+equal2!M18+equal3!M18)/3</f>
        <v>9.333333333333334</v>
      </c>
      <c r="N18" s="24" t="str">
        <f t="shared" si="4"/>
        <v>เสี่ยง/มีปัญหา</v>
      </c>
      <c r="O18" s="25">
        <f>(equal1!O18+equal2!O18+equal3!O18)/3</f>
        <v>6.333333333333333</v>
      </c>
      <c r="P18" s="23" t="str">
        <f t="shared" si="5"/>
        <v>ไม่มีจุดแข็ง</v>
      </c>
      <c r="Q18" s="26">
        <f t="shared" si="6"/>
        <v>48.66666666666667</v>
      </c>
      <c r="R18" s="135">
        <f t="shared" si="7"/>
        <v>48.66666666666667</v>
      </c>
      <c r="S18" s="122" t="str">
        <f t="shared" si="8"/>
        <v>เสี่ยง/มีปัญหา</v>
      </c>
    </row>
    <row r="19" spans="1:19" s="6" customFormat="1" ht="18" customHeight="1">
      <c r="A19" s="120" t="s">
        <v>56</v>
      </c>
      <c r="B19" s="121" t="str">
        <f>input1!B19</f>
        <v>1/10</v>
      </c>
      <c r="C19" s="123" t="str">
        <f>input1!C19</f>
        <v>09292</v>
      </c>
      <c r="D19" s="124" t="str">
        <f>input1!D19</f>
        <v>เด็กชายปัญญวัฒน์  สังข์ทอง</v>
      </c>
      <c r="E19" s="4">
        <f>input1!E19</f>
        <v>1</v>
      </c>
      <c r="F19" s="136" t="str">
        <f t="shared" si="0"/>
        <v>ชาย</v>
      </c>
      <c r="G19" s="28">
        <f>input1!AF19</f>
        <v>6</v>
      </c>
      <c r="H19" s="19" t="str">
        <f t="shared" si="1"/>
        <v>ปกติ</v>
      </c>
      <c r="I19" s="4">
        <f>(equal1!I19+equal2!I19+equal3!I19)/3</f>
        <v>12</v>
      </c>
      <c r="J19" s="19" t="str">
        <f t="shared" si="2"/>
        <v>เสี่ยง/มีปัญหา</v>
      </c>
      <c r="K19" s="20">
        <f>(equal1!K19+equal2!K19+equal3!K19)/3</f>
        <v>11.333333333333334</v>
      </c>
      <c r="L19" s="19" t="str">
        <f t="shared" si="3"/>
        <v>เสี่ยง/มีปัญหา</v>
      </c>
      <c r="M19" s="20">
        <f>(equal1!M19+equal2!M19+equal3!M19)/3</f>
        <v>9</v>
      </c>
      <c r="N19" s="19" t="str">
        <f t="shared" si="4"/>
        <v>ปกติ</v>
      </c>
      <c r="O19" s="20">
        <f>(equal1!O19+equal2!O19+equal3!O19)/3</f>
        <v>6.333333333333333</v>
      </c>
      <c r="P19" s="18" t="str">
        <f t="shared" si="5"/>
        <v>ไม่มีจุดแข็ง</v>
      </c>
      <c r="Q19" s="21">
        <f t="shared" si="6"/>
        <v>44.66666666666667</v>
      </c>
      <c r="R19" s="127">
        <f t="shared" si="7"/>
        <v>44.66666666666667</v>
      </c>
      <c r="S19" s="121" t="str">
        <f t="shared" si="8"/>
        <v>ปกติ</v>
      </c>
    </row>
    <row r="20" spans="1:19" s="6" customFormat="1" ht="18" customHeight="1">
      <c r="A20" s="120" t="s">
        <v>12</v>
      </c>
      <c r="B20" s="121" t="str">
        <f>input1!B20</f>
        <v>1/10</v>
      </c>
      <c r="C20" s="123" t="str">
        <f>input1!C20</f>
        <v>09293</v>
      </c>
      <c r="D20" s="124" t="str">
        <f>input1!D20</f>
        <v>เด็กชายปาราเมศ  เครือหวัง</v>
      </c>
      <c r="E20" s="4">
        <f>input1!E20</f>
        <v>1</v>
      </c>
      <c r="F20" s="136" t="str">
        <f aca="true" t="shared" si="9" ref="F20:F28">IF(E20=1,"ชาย",IF(E20=2,"หญิง","-"))</f>
        <v>ชาย</v>
      </c>
      <c r="G20" s="28">
        <f>input1!AF20</f>
        <v>8</v>
      </c>
      <c r="H20" s="19" t="str">
        <f aca="true" t="shared" si="10" ref="H20:H28">IF(G20&gt;10,"เสี่ยง/มีปัญหา","ปกติ")</f>
        <v>ปกติ</v>
      </c>
      <c r="I20" s="4">
        <f>(equal1!I20+equal2!I20+equal3!I20)/3</f>
        <v>12.666666666666666</v>
      </c>
      <c r="J20" s="19" t="str">
        <f aca="true" t="shared" si="11" ref="J20:J28">IF(I20&gt;9,"เสี่ยง/มีปัญหา","ปกติ")</f>
        <v>เสี่ยง/มีปัญหา</v>
      </c>
      <c r="K20" s="20">
        <f>(equal1!K20+equal2!K20+equal3!K20)/3</f>
        <v>10.666666666666666</v>
      </c>
      <c r="L20" s="19" t="str">
        <f aca="true" t="shared" si="12" ref="L20:L28">IF(K20&gt;10,"เสี่ยง/มีปัญหา","ปกติ")</f>
        <v>เสี่ยง/มีปัญหา</v>
      </c>
      <c r="M20" s="20">
        <f>(equal1!M20+equal2!M20+equal3!M20)/3</f>
        <v>9.333333333333334</v>
      </c>
      <c r="N20" s="19" t="str">
        <f aca="true" t="shared" si="13" ref="N20:N28">IF(M20&gt;9,"เสี่ยง/มีปัญหา","ปกติ")</f>
        <v>เสี่ยง/มีปัญหา</v>
      </c>
      <c r="O20" s="20">
        <f>(equal1!O20+equal2!O20+equal3!O20)/3</f>
        <v>7.333333333333333</v>
      </c>
      <c r="P20" s="18" t="str">
        <f aca="true" t="shared" si="14" ref="P20:P28">IF(O20&gt;10,"มีจุดแข็ง","ไม่มีจุดแข็ง")</f>
        <v>ไม่มีจุดแข็ง</v>
      </c>
      <c r="Q20" s="21">
        <f aca="true" t="shared" si="15" ref="Q20:Q28">G20+I20+K20+M20+O20</f>
        <v>48</v>
      </c>
      <c r="R20" s="127">
        <f aca="true" t="shared" si="16" ref="R20:R28">IF(Q20&lt;1,"-",Q20)</f>
        <v>48</v>
      </c>
      <c r="S20" s="121" t="str">
        <f aca="true" t="shared" si="17" ref="S20:S28">IF(R20&gt;48,"เสี่ยง/มีปัญหา","ปกติ")</f>
        <v>ปกติ</v>
      </c>
    </row>
    <row r="21" spans="1:19" s="6" customFormat="1" ht="18" customHeight="1">
      <c r="A21" s="120" t="s">
        <v>13</v>
      </c>
      <c r="B21" s="121" t="str">
        <f>input1!B21</f>
        <v>1/10</v>
      </c>
      <c r="C21" s="123" t="str">
        <f>input1!C21</f>
        <v>09294</v>
      </c>
      <c r="D21" s="124" t="str">
        <f>input1!D21</f>
        <v>เด็กชายพงศธร  จามจุรี</v>
      </c>
      <c r="E21" s="4">
        <f>input1!E21</f>
        <v>1</v>
      </c>
      <c r="F21" s="136" t="str">
        <f t="shared" si="9"/>
        <v>ชาย</v>
      </c>
      <c r="G21" s="28">
        <f>input1!AF21</f>
        <v>7</v>
      </c>
      <c r="H21" s="19" t="str">
        <f t="shared" si="10"/>
        <v>ปกติ</v>
      </c>
      <c r="I21" s="4">
        <f>(equal1!I21+equal2!I21+equal3!I21)/3</f>
        <v>11.666666666666666</v>
      </c>
      <c r="J21" s="19" t="str">
        <f t="shared" si="11"/>
        <v>เสี่ยง/มีปัญหา</v>
      </c>
      <c r="K21" s="20">
        <f>(equal1!K21+equal2!K21+equal3!K21)/3</f>
        <v>11.333333333333334</v>
      </c>
      <c r="L21" s="19" t="str">
        <f t="shared" si="12"/>
        <v>เสี่ยง/มีปัญหา</v>
      </c>
      <c r="M21" s="20">
        <f>(equal1!M21+equal2!M21+equal3!M21)/3</f>
        <v>8.333333333333334</v>
      </c>
      <c r="N21" s="19" t="str">
        <f t="shared" si="13"/>
        <v>ปกติ</v>
      </c>
      <c r="O21" s="20">
        <f>(equal1!O21+equal2!O21+equal3!O21)/3</f>
        <v>6</v>
      </c>
      <c r="P21" s="18" t="str">
        <f t="shared" si="14"/>
        <v>ไม่มีจุดแข็ง</v>
      </c>
      <c r="Q21" s="21">
        <f t="shared" si="15"/>
        <v>44.333333333333336</v>
      </c>
      <c r="R21" s="127">
        <f t="shared" si="16"/>
        <v>44.333333333333336</v>
      </c>
      <c r="S21" s="121" t="str">
        <f t="shared" si="17"/>
        <v>ปกติ</v>
      </c>
    </row>
    <row r="22" spans="1:19" s="6" customFormat="1" ht="18" customHeight="1">
      <c r="A22" s="120" t="s">
        <v>14</v>
      </c>
      <c r="B22" s="121" t="str">
        <f>input1!B22</f>
        <v>1/10</v>
      </c>
      <c r="C22" s="123" t="str">
        <f>input1!C22</f>
        <v>09295</v>
      </c>
      <c r="D22" s="124" t="str">
        <f>input1!D22</f>
        <v>เด็กชายพีรพล  อังษานาม</v>
      </c>
      <c r="E22" s="4">
        <f>input1!E22</f>
        <v>1</v>
      </c>
      <c r="F22" s="136" t="str">
        <f t="shared" si="9"/>
        <v>ชาย</v>
      </c>
      <c r="G22" s="28">
        <f>input1!AF22</f>
        <v>6</v>
      </c>
      <c r="H22" s="19" t="str">
        <f t="shared" si="10"/>
        <v>ปกติ</v>
      </c>
      <c r="I22" s="4">
        <f>(equal1!I22+equal2!I22+equal3!I22)/3</f>
        <v>13</v>
      </c>
      <c r="J22" s="19" t="str">
        <f t="shared" si="11"/>
        <v>เสี่ยง/มีปัญหา</v>
      </c>
      <c r="K22" s="20">
        <f>(equal1!K22+equal2!K22+equal3!K22)/3</f>
        <v>10.666666666666666</v>
      </c>
      <c r="L22" s="19" t="str">
        <f t="shared" si="12"/>
        <v>เสี่ยง/มีปัญหา</v>
      </c>
      <c r="M22" s="20">
        <f>(equal1!M22+equal2!M22+equal3!M22)/3</f>
        <v>9.666666666666666</v>
      </c>
      <c r="N22" s="19" t="str">
        <f t="shared" si="13"/>
        <v>เสี่ยง/มีปัญหา</v>
      </c>
      <c r="O22" s="20">
        <f>(equal1!O22+equal2!O22+equal3!O22)/3</f>
        <v>7.333333333333333</v>
      </c>
      <c r="P22" s="18" t="str">
        <f t="shared" si="14"/>
        <v>ไม่มีจุดแข็ง</v>
      </c>
      <c r="Q22" s="21">
        <f t="shared" si="15"/>
        <v>46.666666666666664</v>
      </c>
      <c r="R22" s="127">
        <f t="shared" si="16"/>
        <v>46.666666666666664</v>
      </c>
      <c r="S22" s="121" t="str">
        <f t="shared" si="17"/>
        <v>ปกติ</v>
      </c>
    </row>
    <row r="23" spans="1:19" s="6" customFormat="1" ht="18" customHeight="1" thickBot="1">
      <c r="A23" s="167" t="s">
        <v>36</v>
      </c>
      <c r="B23" s="122" t="str">
        <f>input1!B23</f>
        <v>1/10</v>
      </c>
      <c r="C23" s="166" t="str">
        <f>input1!C23</f>
        <v>09296</v>
      </c>
      <c r="D23" s="164" t="str">
        <f>input1!D23</f>
        <v>เด็กชายรณกฤต  ทองสัมฤทธิ์</v>
      </c>
      <c r="E23" s="8">
        <f>input1!E23</f>
        <v>1</v>
      </c>
      <c r="F23" s="133" t="str">
        <f t="shared" si="9"/>
        <v>ชาย</v>
      </c>
      <c r="G23" s="17">
        <f>input1!AF23</f>
        <v>7</v>
      </c>
      <c r="H23" s="24" t="str">
        <f t="shared" si="10"/>
        <v>ปกติ</v>
      </c>
      <c r="I23" s="8">
        <f>(equal1!I23+equal2!I23+equal3!I23)/3</f>
        <v>10.333333333333334</v>
      </c>
      <c r="J23" s="24" t="str">
        <f t="shared" si="11"/>
        <v>เสี่ยง/มีปัญหา</v>
      </c>
      <c r="K23" s="25">
        <f>(equal1!K23+equal2!K23+equal3!K23)/3</f>
        <v>10</v>
      </c>
      <c r="L23" s="24" t="str">
        <f t="shared" si="12"/>
        <v>ปกติ</v>
      </c>
      <c r="M23" s="25">
        <f>(equal1!M23+equal2!M23+equal3!M23)/3</f>
        <v>8.666666666666666</v>
      </c>
      <c r="N23" s="24" t="str">
        <f t="shared" si="13"/>
        <v>ปกติ</v>
      </c>
      <c r="O23" s="25">
        <f>(equal1!O23+equal2!O23+equal3!O23)/3</f>
        <v>6.666666666666667</v>
      </c>
      <c r="P23" s="23" t="str">
        <f t="shared" si="14"/>
        <v>ไม่มีจุดแข็ง</v>
      </c>
      <c r="Q23" s="26">
        <f t="shared" si="15"/>
        <v>42.666666666666664</v>
      </c>
      <c r="R23" s="135">
        <f t="shared" si="16"/>
        <v>42.666666666666664</v>
      </c>
      <c r="S23" s="122" t="str">
        <f t="shared" si="17"/>
        <v>ปกติ</v>
      </c>
    </row>
    <row r="24" spans="1:19" s="6" customFormat="1" ht="18" customHeight="1">
      <c r="A24" s="120" t="s">
        <v>58</v>
      </c>
      <c r="B24" s="121" t="str">
        <f>input1!B24</f>
        <v>1/10</v>
      </c>
      <c r="C24" s="123" t="str">
        <f>input1!C24</f>
        <v>09297</v>
      </c>
      <c r="D24" s="124" t="str">
        <f>input1!D24</f>
        <v>เด็กชายระพีพัฒน์  สุระวิทย์</v>
      </c>
      <c r="E24" s="4">
        <f>input1!E24</f>
        <v>1</v>
      </c>
      <c r="F24" s="125" t="str">
        <f t="shared" si="9"/>
        <v>ชาย</v>
      </c>
      <c r="G24" s="28">
        <f>input1!AF24</f>
        <v>11</v>
      </c>
      <c r="H24" s="19" t="str">
        <f t="shared" si="10"/>
        <v>เสี่ยง/มีปัญหา</v>
      </c>
      <c r="I24" s="4">
        <f>(equal1!I24+equal2!I24+equal3!I24)/3</f>
        <v>12.666666666666666</v>
      </c>
      <c r="J24" s="19" t="str">
        <f t="shared" si="11"/>
        <v>เสี่ยง/มีปัญหา</v>
      </c>
      <c r="K24" s="137">
        <f>(equal1!K24+equal2!K24+equal3!K24)/3</f>
        <v>10.333333333333334</v>
      </c>
      <c r="L24" s="19" t="str">
        <f t="shared" si="12"/>
        <v>เสี่ยง/มีปัญหา</v>
      </c>
      <c r="M24" s="20">
        <f>(equal1!M24+equal2!M24+equal3!M24)/3</f>
        <v>8</v>
      </c>
      <c r="N24" s="19" t="str">
        <f t="shared" si="13"/>
        <v>ปกติ</v>
      </c>
      <c r="O24" s="20">
        <f>(equal1!O24+equal2!O24+equal3!O24)/3</f>
        <v>6</v>
      </c>
      <c r="P24" s="18" t="str">
        <f t="shared" si="14"/>
        <v>ไม่มีจุดแข็ง</v>
      </c>
      <c r="Q24" s="21">
        <f t="shared" si="15"/>
        <v>48</v>
      </c>
      <c r="R24" s="127">
        <f t="shared" si="16"/>
        <v>48</v>
      </c>
      <c r="S24" s="121" t="str">
        <f t="shared" si="17"/>
        <v>ปกติ</v>
      </c>
    </row>
    <row r="25" spans="1:19" s="6" customFormat="1" ht="18" customHeight="1">
      <c r="A25" s="102" t="s">
        <v>59</v>
      </c>
      <c r="B25" s="121" t="str">
        <f>input1!B25</f>
        <v>1/10</v>
      </c>
      <c r="C25" s="123" t="str">
        <f>input1!C25</f>
        <v>09298</v>
      </c>
      <c r="D25" s="124" t="str">
        <f>input1!D25</f>
        <v>เด็กชายสัภยา  แซ่ย่าง</v>
      </c>
      <c r="E25" s="4">
        <f>input1!E25</f>
        <v>1</v>
      </c>
      <c r="F25" s="128" t="str">
        <f t="shared" si="9"/>
        <v>ชาย</v>
      </c>
      <c r="G25" s="12">
        <f>input1!AF25</f>
        <v>9</v>
      </c>
      <c r="H25" s="19" t="str">
        <f t="shared" si="10"/>
        <v>ปกติ</v>
      </c>
      <c r="I25" s="4">
        <f>(equal1!I25+equal2!I25+equal3!I25)/3</f>
        <v>12</v>
      </c>
      <c r="J25" s="19" t="str">
        <f t="shared" si="11"/>
        <v>เสี่ยง/มีปัญหา</v>
      </c>
      <c r="K25" s="20">
        <f>(equal1!K25+equal2!K25+equal3!K25)/3</f>
        <v>9.333333333333334</v>
      </c>
      <c r="L25" s="19" t="str">
        <f t="shared" si="12"/>
        <v>ปกติ</v>
      </c>
      <c r="M25" s="20">
        <f>(equal1!M25+equal2!M25+equal3!M25)/3</f>
        <v>9</v>
      </c>
      <c r="N25" s="19" t="str">
        <f t="shared" si="13"/>
        <v>ปกติ</v>
      </c>
      <c r="O25" s="20">
        <f>(equal1!O25+equal2!O25+equal3!O25)/3</f>
        <v>6.666666666666667</v>
      </c>
      <c r="P25" s="18" t="str">
        <f t="shared" si="14"/>
        <v>ไม่มีจุดแข็ง</v>
      </c>
      <c r="Q25" s="10">
        <f t="shared" si="15"/>
        <v>46</v>
      </c>
      <c r="R25" s="130">
        <f t="shared" si="16"/>
        <v>46</v>
      </c>
      <c r="S25" s="121" t="str">
        <f t="shared" si="17"/>
        <v>ปกติ</v>
      </c>
    </row>
    <row r="26" spans="1:19" s="6" customFormat="1" ht="18" customHeight="1">
      <c r="A26" s="103" t="s">
        <v>60</v>
      </c>
      <c r="B26" s="121" t="str">
        <f>input1!B26</f>
        <v>1/10</v>
      </c>
      <c r="C26" s="123" t="str">
        <f>input1!C26</f>
        <v>09299</v>
      </c>
      <c r="D26" s="124" t="str">
        <f>input1!D26</f>
        <v>เด็กชายอนุพงศ์  เพชร์หับ</v>
      </c>
      <c r="E26" s="4">
        <f>input1!E26</f>
        <v>1</v>
      </c>
      <c r="F26" s="128" t="str">
        <f t="shared" si="9"/>
        <v>ชาย</v>
      </c>
      <c r="G26" s="12">
        <f>input1!AF26</f>
        <v>8</v>
      </c>
      <c r="H26" s="19" t="str">
        <f t="shared" si="10"/>
        <v>ปกติ</v>
      </c>
      <c r="I26" s="4">
        <f>(equal1!I26+equal2!I26+equal3!I26)/3</f>
        <v>12.333333333333334</v>
      </c>
      <c r="J26" s="19" t="str">
        <f t="shared" si="11"/>
        <v>เสี่ยง/มีปัญหา</v>
      </c>
      <c r="K26" s="20">
        <f>(equal1!K26+equal2!K26+equal3!K26)/3</f>
        <v>10.333333333333334</v>
      </c>
      <c r="L26" s="19" t="str">
        <f t="shared" si="12"/>
        <v>เสี่ยง/มีปัญหา</v>
      </c>
      <c r="M26" s="20">
        <f>(equal1!M26+equal2!M26+equal3!M26)/3</f>
        <v>9.333333333333334</v>
      </c>
      <c r="N26" s="19" t="str">
        <f t="shared" si="13"/>
        <v>เสี่ยง/มีปัญหา</v>
      </c>
      <c r="O26" s="20">
        <f>(equal1!O26+equal2!O26+equal3!O26)/3</f>
        <v>7.333333333333333</v>
      </c>
      <c r="P26" s="18" t="str">
        <f t="shared" si="14"/>
        <v>ไม่มีจุดแข็ง</v>
      </c>
      <c r="Q26" s="10">
        <f t="shared" si="15"/>
        <v>47.33333333333334</v>
      </c>
      <c r="R26" s="130">
        <f t="shared" si="16"/>
        <v>47.33333333333334</v>
      </c>
      <c r="S26" s="121" t="str">
        <f t="shared" si="17"/>
        <v>ปกติ</v>
      </c>
    </row>
    <row r="27" spans="1:19" s="6" customFormat="1" ht="18" customHeight="1">
      <c r="A27" s="101" t="s">
        <v>61</v>
      </c>
      <c r="B27" s="121" t="str">
        <f>input1!B27</f>
        <v>1/10</v>
      </c>
      <c r="C27" s="123" t="str">
        <f>input1!C27</f>
        <v>09300</v>
      </c>
      <c r="D27" s="124" t="str">
        <f>input1!D27</f>
        <v>เด็กชายอภิรักษ์  ชนไธสง</v>
      </c>
      <c r="E27" s="4">
        <f>input1!E27</f>
        <v>1</v>
      </c>
      <c r="F27" s="128" t="str">
        <f t="shared" si="9"/>
        <v>ชาย</v>
      </c>
      <c r="G27" s="12">
        <f>input1!AF27</f>
        <v>5</v>
      </c>
      <c r="H27" s="19" t="str">
        <f t="shared" si="10"/>
        <v>ปกติ</v>
      </c>
      <c r="I27" s="4">
        <f>(equal1!I27+equal2!I27+equal3!I27)/3</f>
        <v>12.666666666666666</v>
      </c>
      <c r="J27" s="19" t="str">
        <f t="shared" si="11"/>
        <v>เสี่ยง/มีปัญหา</v>
      </c>
      <c r="K27" s="20">
        <f>(equal1!K27+equal2!K27+equal3!K27)/3</f>
        <v>10.333333333333334</v>
      </c>
      <c r="L27" s="19" t="str">
        <f t="shared" si="12"/>
        <v>เสี่ยง/มีปัญหา</v>
      </c>
      <c r="M27" s="20">
        <f>(equal1!M27+equal2!M27+equal3!M27)/3</f>
        <v>9</v>
      </c>
      <c r="N27" s="19" t="str">
        <f t="shared" si="13"/>
        <v>ปกติ</v>
      </c>
      <c r="O27" s="20">
        <f>(equal1!O27+equal2!O27+equal3!O27)/3</f>
        <v>5.666666666666667</v>
      </c>
      <c r="P27" s="18" t="str">
        <f t="shared" si="14"/>
        <v>ไม่มีจุดแข็ง</v>
      </c>
      <c r="Q27" s="10">
        <f t="shared" si="15"/>
        <v>42.666666666666664</v>
      </c>
      <c r="R27" s="130">
        <f t="shared" si="16"/>
        <v>42.666666666666664</v>
      </c>
      <c r="S27" s="121" t="str">
        <f t="shared" si="17"/>
        <v>ปกติ</v>
      </c>
    </row>
    <row r="28" spans="1:31" s="6" customFormat="1" ht="18" customHeight="1" thickBot="1">
      <c r="A28" s="104" t="s">
        <v>62</v>
      </c>
      <c r="B28" s="122" t="str">
        <f>input1!B28</f>
        <v>1/10</v>
      </c>
      <c r="C28" s="131" t="str">
        <f>input1!C28</f>
        <v>09301</v>
      </c>
      <c r="D28" s="132" t="str">
        <f>input1!D28</f>
        <v>เด็กชายอองลี  ศิริบูรณ์</v>
      </c>
      <c r="E28" s="33">
        <f>input1!E28</f>
        <v>1</v>
      </c>
      <c r="F28" s="133" t="str">
        <f t="shared" si="9"/>
        <v>ชาย</v>
      </c>
      <c r="G28" s="17">
        <f>input1!AF28</f>
        <v>6</v>
      </c>
      <c r="H28" s="24" t="str">
        <f t="shared" si="10"/>
        <v>ปกติ</v>
      </c>
      <c r="I28" s="8">
        <f>(equal1!I28+equal2!I28+equal3!I28)/3</f>
        <v>13</v>
      </c>
      <c r="J28" s="24" t="str">
        <f t="shared" si="11"/>
        <v>เสี่ยง/มีปัญหา</v>
      </c>
      <c r="K28" s="25">
        <f>(equal1!K28+equal2!K28+equal3!K28)/3</f>
        <v>10.333333333333334</v>
      </c>
      <c r="L28" s="24" t="str">
        <f t="shared" si="12"/>
        <v>เสี่ยง/มีปัญหา</v>
      </c>
      <c r="M28" s="25">
        <f>(equal1!M28+equal2!M28+equal3!M28)/3</f>
        <v>9</v>
      </c>
      <c r="N28" s="24" t="str">
        <f t="shared" si="13"/>
        <v>ปกติ</v>
      </c>
      <c r="O28" s="25">
        <f>(equal1!O28+equal2!O28+equal3!O28)/3</f>
        <v>5.666666666666667</v>
      </c>
      <c r="P28" s="23" t="str">
        <f t="shared" si="14"/>
        <v>ไม่มีจุดแข็ง</v>
      </c>
      <c r="Q28" s="26">
        <f t="shared" si="15"/>
        <v>44</v>
      </c>
      <c r="R28" s="135">
        <f t="shared" si="16"/>
        <v>44</v>
      </c>
      <c r="S28" s="122" t="str">
        <f t="shared" si="17"/>
        <v>ปกติ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19" ht="20.25">
      <c r="A29" s="120" t="s">
        <v>63</v>
      </c>
      <c r="B29" s="121" t="str">
        <f>input1!B29</f>
        <v>1/10</v>
      </c>
      <c r="C29" s="123" t="str">
        <f>input1!C29</f>
        <v>09302</v>
      </c>
      <c r="D29" s="124" t="str">
        <f>input1!D29</f>
        <v>เด็กชายอาซีซัน  บินอับดุลย์ละสะ</v>
      </c>
      <c r="E29" s="4">
        <f>input1!E29</f>
        <v>1</v>
      </c>
      <c r="F29" s="136" t="str">
        <f aca="true" t="shared" si="18" ref="F29:F43">IF(E29=1,"ชาย",IF(E29=2,"หญิง","-"))</f>
        <v>ชาย</v>
      </c>
      <c r="G29" s="28">
        <f>input1!AF29</f>
        <v>6</v>
      </c>
      <c r="H29" s="19" t="str">
        <f aca="true" t="shared" si="19" ref="H29:H43">IF(G29&gt;10,"เสี่ยง/มีปัญหา","ปกติ")</f>
        <v>ปกติ</v>
      </c>
      <c r="I29" s="4">
        <f>(equal1!I29+equal2!I29+equal3!I29)/3</f>
        <v>9.666666666666666</v>
      </c>
      <c r="J29" s="19" t="str">
        <f aca="true" t="shared" si="20" ref="J29:J43">IF(I29&gt;9,"เสี่ยง/มีปัญหา","ปกติ")</f>
        <v>เสี่ยง/มีปัญหา</v>
      </c>
      <c r="K29" s="20">
        <f>(equal1!K29+equal2!K29+equal3!K29)/3</f>
        <v>10.333333333333334</v>
      </c>
      <c r="L29" s="19" t="str">
        <f aca="true" t="shared" si="21" ref="L29:L43">IF(K29&gt;10,"เสี่ยง/มีปัญหา","ปกติ")</f>
        <v>เสี่ยง/มีปัญหา</v>
      </c>
      <c r="M29" s="20">
        <f>(equal1!M29+equal2!M29+equal3!M29)/3</f>
        <v>8</v>
      </c>
      <c r="N29" s="19" t="str">
        <f aca="true" t="shared" si="22" ref="N29:N43">IF(M29&gt;9,"เสี่ยง/มีปัญหา","ปกติ")</f>
        <v>ปกติ</v>
      </c>
      <c r="O29" s="20">
        <f>(equal1!O29+equal2!O29+equal3!O29)/3</f>
        <v>7.666666666666667</v>
      </c>
      <c r="P29" s="18" t="str">
        <f aca="true" t="shared" si="23" ref="P29:P43">IF(O29&gt;10,"มีจุดแข็ง","ไม่มีจุดแข็ง")</f>
        <v>ไม่มีจุดแข็ง</v>
      </c>
      <c r="Q29" s="21">
        <f aca="true" t="shared" si="24" ref="Q29:Q43">G29+I29+K29+M29+O29</f>
        <v>41.666666666666664</v>
      </c>
      <c r="R29" s="127">
        <f aca="true" t="shared" si="25" ref="R29:R43">IF(Q29&lt;1,"-",Q29)</f>
        <v>41.666666666666664</v>
      </c>
      <c r="S29" s="121" t="str">
        <f aca="true" t="shared" si="26" ref="S29:S43">IF(R29&gt;48,"เสี่ยง/มีปัญหา","ปกติ")</f>
        <v>ปกติ</v>
      </c>
    </row>
    <row r="30" spans="1:19" ht="20.25">
      <c r="A30" s="102" t="s">
        <v>64</v>
      </c>
      <c r="B30" s="121" t="str">
        <f>input1!B30</f>
        <v>1/10</v>
      </c>
      <c r="C30" s="123" t="str">
        <f>input1!C30</f>
        <v>09275</v>
      </c>
      <c r="D30" s="124" t="str">
        <f>input1!D30</f>
        <v>เด็กหญิงกัญญารัตน์  ศรีเจริญ</v>
      </c>
      <c r="E30" s="4">
        <f>input1!E30</f>
        <v>2</v>
      </c>
      <c r="F30" s="128" t="str">
        <f t="shared" si="18"/>
        <v>หญิง</v>
      </c>
      <c r="G30" s="12">
        <f>input1!AF30</f>
        <v>9</v>
      </c>
      <c r="H30" s="19" t="str">
        <f t="shared" si="19"/>
        <v>ปกติ</v>
      </c>
      <c r="I30" s="4">
        <f>(equal1!I30+equal2!I30+equal3!I30)/3</f>
        <v>9</v>
      </c>
      <c r="J30" s="19" t="str">
        <f t="shared" si="20"/>
        <v>ปกติ</v>
      </c>
      <c r="K30" s="20">
        <f>(equal1!K30+equal2!K30+equal3!K30)/3</f>
        <v>9</v>
      </c>
      <c r="L30" s="19" t="str">
        <f t="shared" si="21"/>
        <v>ปกติ</v>
      </c>
      <c r="M30" s="20">
        <f>(equal1!M30+equal2!M30+equal3!M30)/3</f>
        <v>8.666666666666666</v>
      </c>
      <c r="N30" s="19" t="str">
        <f t="shared" si="22"/>
        <v>ปกติ</v>
      </c>
      <c r="O30" s="20">
        <f>(equal1!O30+equal2!O30+equal3!O30)/3</f>
        <v>9.666666666666666</v>
      </c>
      <c r="P30" s="18" t="str">
        <f t="shared" si="23"/>
        <v>ไม่มีจุดแข็ง</v>
      </c>
      <c r="Q30" s="10">
        <f t="shared" si="24"/>
        <v>45.33333333333333</v>
      </c>
      <c r="R30" s="130">
        <f t="shared" si="25"/>
        <v>45.33333333333333</v>
      </c>
      <c r="S30" s="121" t="str">
        <f t="shared" si="26"/>
        <v>ปกติ</v>
      </c>
    </row>
    <row r="31" spans="1:19" ht="20.25">
      <c r="A31" s="103" t="s">
        <v>65</v>
      </c>
      <c r="B31" s="121" t="str">
        <f>input1!B31</f>
        <v>1/10</v>
      </c>
      <c r="C31" s="123" t="str">
        <f>input1!C31</f>
        <v>09278</v>
      </c>
      <c r="D31" s="124" t="str">
        <f>input1!D31</f>
        <v>เด็กหญิงจินต์จุฑา  แย้มชื่น</v>
      </c>
      <c r="E31" s="4">
        <f>input1!E31</f>
        <v>2</v>
      </c>
      <c r="F31" s="128" t="str">
        <f t="shared" si="18"/>
        <v>หญิง</v>
      </c>
      <c r="G31" s="12">
        <f>input1!AF31</f>
        <v>8</v>
      </c>
      <c r="H31" s="19" t="str">
        <f t="shared" si="19"/>
        <v>ปกติ</v>
      </c>
      <c r="I31" s="4">
        <f>(equal1!I31+equal2!I31+equal3!I31)/3</f>
        <v>13.333333333333334</v>
      </c>
      <c r="J31" s="19" t="str">
        <f t="shared" si="20"/>
        <v>เสี่ยง/มีปัญหา</v>
      </c>
      <c r="K31" s="20">
        <f>(equal1!K31+equal2!K31+equal3!K31)/3</f>
        <v>11</v>
      </c>
      <c r="L31" s="19" t="str">
        <f t="shared" si="21"/>
        <v>เสี่ยง/มีปัญหา</v>
      </c>
      <c r="M31" s="20">
        <f>(equal1!M31+equal2!M31+equal3!M31)/3</f>
        <v>9.666666666666666</v>
      </c>
      <c r="N31" s="19" t="str">
        <f t="shared" si="22"/>
        <v>เสี่ยง/มีปัญหา</v>
      </c>
      <c r="O31" s="20">
        <f>(equal1!O31+equal2!O31+equal3!O31)/3</f>
        <v>8</v>
      </c>
      <c r="P31" s="18" t="str">
        <f t="shared" si="23"/>
        <v>ไม่มีจุดแข็ง</v>
      </c>
      <c r="Q31" s="10">
        <f t="shared" si="24"/>
        <v>50</v>
      </c>
      <c r="R31" s="130">
        <f t="shared" si="25"/>
        <v>50</v>
      </c>
      <c r="S31" s="121" t="str">
        <f t="shared" si="26"/>
        <v>เสี่ยง/มีปัญหา</v>
      </c>
    </row>
    <row r="32" spans="1:19" ht="20.25">
      <c r="A32" s="101" t="s">
        <v>66</v>
      </c>
      <c r="B32" s="121" t="str">
        <f>input1!B32</f>
        <v>1/10</v>
      </c>
      <c r="C32" s="123" t="str">
        <f>input1!C32</f>
        <v>09303</v>
      </c>
      <c r="D32" s="124" t="str">
        <f>input1!D32</f>
        <v>เด็กหญิงเขมจิรา  พลประภาส</v>
      </c>
      <c r="E32" s="4">
        <f>input1!E32</f>
        <v>2</v>
      </c>
      <c r="F32" s="128" t="str">
        <f t="shared" si="18"/>
        <v>หญิง</v>
      </c>
      <c r="G32" s="12">
        <f>input1!AF32</f>
        <v>12</v>
      </c>
      <c r="H32" s="19" t="str">
        <f t="shared" si="19"/>
        <v>เสี่ยง/มีปัญหา</v>
      </c>
      <c r="I32" s="4">
        <f>(equal1!I32+equal2!I32+equal3!I32)/3</f>
        <v>10</v>
      </c>
      <c r="J32" s="19" t="str">
        <f t="shared" si="20"/>
        <v>เสี่ยง/มีปัญหา</v>
      </c>
      <c r="K32" s="20">
        <f>(equal1!K32+equal2!K32+equal3!K32)/3</f>
        <v>9.666666666666666</v>
      </c>
      <c r="L32" s="19" t="str">
        <f t="shared" si="21"/>
        <v>ปกติ</v>
      </c>
      <c r="M32" s="20">
        <f>(equal1!M32+equal2!M32+equal3!M32)/3</f>
        <v>9</v>
      </c>
      <c r="N32" s="19" t="str">
        <f t="shared" si="22"/>
        <v>ปกติ</v>
      </c>
      <c r="O32" s="20">
        <f>(equal1!O32+equal2!O32+equal3!O32)/3</f>
        <v>10</v>
      </c>
      <c r="P32" s="18" t="str">
        <f t="shared" si="23"/>
        <v>ไม่มีจุดแข็ง</v>
      </c>
      <c r="Q32" s="10">
        <f t="shared" si="24"/>
        <v>50.666666666666664</v>
      </c>
      <c r="R32" s="130">
        <f t="shared" si="25"/>
        <v>50.666666666666664</v>
      </c>
      <c r="S32" s="121" t="str">
        <f t="shared" si="26"/>
        <v>เสี่ยง/มีปัญหา</v>
      </c>
    </row>
    <row r="33" spans="1:19" ht="21" thickBot="1">
      <c r="A33" s="104" t="s">
        <v>67</v>
      </c>
      <c r="B33" s="122" t="str">
        <f>input1!B33</f>
        <v>1/10</v>
      </c>
      <c r="C33" s="131" t="str">
        <f>input1!C33</f>
        <v>09304</v>
      </c>
      <c r="D33" s="132" t="str">
        <f>input1!D33</f>
        <v>เด็กหญิงจิรภิญญา  แซ่ย่าง</v>
      </c>
      <c r="E33" s="33">
        <f>input1!E33</f>
        <v>2</v>
      </c>
      <c r="F33" s="133" t="str">
        <f t="shared" si="18"/>
        <v>หญิง</v>
      </c>
      <c r="G33" s="17">
        <f>input1!AF33</f>
        <v>11</v>
      </c>
      <c r="H33" s="24" t="str">
        <f t="shared" si="19"/>
        <v>เสี่ยง/มีปัญหา</v>
      </c>
      <c r="I33" s="8">
        <f>(equal1!I33+equal2!I33+equal3!I33)/3</f>
        <v>11.333333333333334</v>
      </c>
      <c r="J33" s="24" t="str">
        <f t="shared" si="20"/>
        <v>เสี่ยง/มีปัญหา</v>
      </c>
      <c r="K33" s="25">
        <f>(equal1!K33+equal2!K33+equal3!K33)/3</f>
        <v>9.333333333333334</v>
      </c>
      <c r="L33" s="24" t="str">
        <f t="shared" si="21"/>
        <v>ปกติ</v>
      </c>
      <c r="M33" s="25">
        <f>(equal1!M33+equal2!M33+equal3!M33)/3</f>
        <v>7.666666666666667</v>
      </c>
      <c r="N33" s="24" t="str">
        <f t="shared" si="22"/>
        <v>ปกติ</v>
      </c>
      <c r="O33" s="25">
        <f>(equal1!O33+equal2!O33+equal3!O33)/3</f>
        <v>9</v>
      </c>
      <c r="P33" s="23" t="str">
        <f t="shared" si="23"/>
        <v>ไม่มีจุดแข็ง</v>
      </c>
      <c r="Q33" s="26">
        <f t="shared" si="24"/>
        <v>48.333333333333336</v>
      </c>
      <c r="R33" s="135">
        <f t="shared" si="25"/>
        <v>48.333333333333336</v>
      </c>
      <c r="S33" s="122" t="str">
        <f t="shared" si="26"/>
        <v>เสี่ยง/มีปัญหา</v>
      </c>
    </row>
    <row r="34" spans="1:19" ht="20.25">
      <c r="A34" s="120" t="s">
        <v>68</v>
      </c>
      <c r="B34" s="121" t="str">
        <f>input1!B34</f>
        <v>1/10</v>
      </c>
      <c r="C34" s="123" t="str">
        <f>input1!C34</f>
        <v>09305</v>
      </c>
      <c r="D34" s="124" t="str">
        <f>input1!D34</f>
        <v>เด็กหญิงชรินรัตน์  คงประเสริฐ</v>
      </c>
      <c r="E34" s="4">
        <f>input1!E34</f>
        <v>2</v>
      </c>
      <c r="F34" s="136" t="str">
        <f t="shared" si="18"/>
        <v>หญิง</v>
      </c>
      <c r="G34" s="28">
        <f>input1!AF34</f>
        <v>7</v>
      </c>
      <c r="H34" s="19" t="str">
        <f t="shared" si="19"/>
        <v>ปกติ</v>
      </c>
      <c r="I34" s="4">
        <f>(equal1!I34+equal2!I34+equal3!I34)/3</f>
        <v>10</v>
      </c>
      <c r="J34" s="19" t="str">
        <f t="shared" si="20"/>
        <v>เสี่ยง/มีปัญหา</v>
      </c>
      <c r="K34" s="20">
        <f>(equal1!K34+equal2!K34+equal3!K34)/3</f>
        <v>11.666666666666666</v>
      </c>
      <c r="L34" s="19" t="str">
        <f t="shared" si="21"/>
        <v>เสี่ยง/มีปัญหา</v>
      </c>
      <c r="M34" s="20">
        <f>(equal1!M34+equal2!M34+equal3!M34)/3</f>
        <v>8</v>
      </c>
      <c r="N34" s="19" t="str">
        <f t="shared" si="22"/>
        <v>ปกติ</v>
      </c>
      <c r="O34" s="20">
        <f>(equal1!O34+equal2!O34+equal3!O34)/3</f>
        <v>9.333333333333334</v>
      </c>
      <c r="P34" s="18" t="str">
        <f t="shared" si="23"/>
        <v>ไม่มีจุดแข็ง</v>
      </c>
      <c r="Q34" s="21">
        <f t="shared" si="24"/>
        <v>46</v>
      </c>
      <c r="R34" s="127">
        <f t="shared" si="25"/>
        <v>46</v>
      </c>
      <c r="S34" s="121" t="str">
        <f t="shared" si="26"/>
        <v>ปกติ</v>
      </c>
    </row>
    <row r="35" spans="1:19" ht="20.25">
      <c r="A35" s="102" t="s">
        <v>69</v>
      </c>
      <c r="B35" s="121" t="str">
        <f>input1!B35</f>
        <v>1/10</v>
      </c>
      <c r="C35" s="123" t="str">
        <f>input1!C35</f>
        <v>09307</v>
      </c>
      <c r="D35" s="124" t="str">
        <f>input1!D35</f>
        <v>เด็กหญิงรัตนาภรณ์  เกตุงาม</v>
      </c>
      <c r="E35" s="4">
        <f>input1!E35</f>
        <v>2</v>
      </c>
      <c r="F35" s="128" t="str">
        <f t="shared" si="18"/>
        <v>หญิง</v>
      </c>
      <c r="G35" s="12">
        <f>input1!AF35</f>
        <v>6</v>
      </c>
      <c r="H35" s="19" t="str">
        <f t="shared" si="19"/>
        <v>ปกติ</v>
      </c>
      <c r="I35" s="4">
        <f>(equal1!I35+equal2!I35+equal3!I35)/3</f>
        <v>10.666666666666666</v>
      </c>
      <c r="J35" s="19" t="str">
        <f t="shared" si="20"/>
        <v>เสี่ยง/มีปัญหา</v>
      </c>
      <c r="K35" s="20">
        <f>(equal1!K35+equal2!K35+equal3!K35)/3</f>
        <v>8.333333333333334</v>
      </c>
      <c r="L35" s="19" t="str">
        <f t="shared" si="21"/>
        <v>ปกติ</v>
      </c>
      <c r="M35" s="20">
        <f>(equal1!M35+equal2!M35+equal3!M35)/3</f>
        <v>8</v>
      </c>
      <c r="N35" s="19" t="str">
        <f t="shared" si="22"/>
        <v>ปกติ</v>
      </c>
      <c r="O35" s="20">
        <f>(equal1!O35+equal2!O35+equal3!O35)/3</f>
        <v>8.666666666666666</v>
      </c>
      <c r="P35" s="18" t="str">
        <f t="shared" si="23"/>
        <v>ไม่มีจุดแข็ง</v>
      </c>
      <c r="Q35" s="10">
        <f t="shared" si="24"/>
        <v>41.666666666666664</v>
      </c>
      <c r="R35" s="130">
        <f t="shared" si="25"/>
        <v>41.666666666666664</v>
      </c>
      <c r="S35" s="121" t="str">
        <f t="shared" si="26"/>
        <v>ปกติ</v>
      </c>
    </row>
    <row r="36" spans="1:19" ht="20.25">
      <c r="A36" s="103" t="s">
        <v>70</v>
      </c>
      <c r="B36" s="121" t="str">
        <f>input1!B36</f>
        <v>1/10</v>
      </c>
      <c r="C36" s="123" t="str">
        <f>input1!C36</f>
        <v>09308</v>
      </c>
      <c r="D36" s="124" t="str">
        <f>input1!D36</f>
        <v>เด็กหญิงวริษา  สุขสม</v>
      </c>
      <c r="E36" s="4">
        <f>input1!E36</f>
        <v>2</v>
      </c>
      <c r="F36" s="128" t="str">
        <f t="shared" si="18"/>
        <v>หญิง</v>
      </c>
      <c r="G36" s="12">
        <f>input1!AF36</f>
        <v>8</v>
      </c>
      <c r="H36" s="19" t="str">
        <f t="shared" si="19"/>
        <v>ปกติ</v>
      </c>
      <c r="I36" s="4">
        <f>(equal1!I36+equal2!I36+equal3!I36)/3</f>
        <v>13.666666666666666</v>
      </c>
      <c r="J36" s="19" t="str">
        <f t="shared" si="20"/>
        <v>เสี่ยง/มีปัญหา</v>
      </c>
      <c r="K36" s="20">
        <f>(equal1!K36+equal2!K36+equal3!K36)/3</f>
        <v>11.666666666666666</v>
      </c>
      <c r="L36" s="19" t="str">
        <f t="shared" si="21"/>
        <v>เสี่ยง/มีปัญหา</v>
      </c>
      <c r="M36" s="20">
        <f>(equal1!M36+equal2!M36+equal3!M36)/3</f>
        <v>9.333333333333334</v>
      </c>
      <c r="N36" s="19" t="str">
        <f t="shared" si="22"/>
        <v>เสี่ยง/มีปัญหา</v>
      </c>
      <c r="O36" s="20">
        <f>(equal1!O36+equal2!O36+equal3!O36)/3</f>
        <v>8.333333333333334</v>
      </c>
      <c r="P36" s="18" t="str">
        <f t="shared" si="23"/>
        <v>ไม่มีจุดแข็ง</v>
      </c>
      <c r="Q36" s="10">
        <f t="shared" si="24"/>
        <v>51</v>
      </c>
      <c r="R36" s="130">
        <f t="shared" si="25"/>
        <v>51</v>
      </c>
      <c r="S36" s="121" t="str">
        <f t="shared" si="26"/>
        <v>เสี่ยง/มีปัญหา</v>
      </c>
    </row>
    <row r="37" spans="1:19" ht="20.25">
      <c r="A37" s="101" t="s">
        <v>71</v>
      </c>
      <c r="B37" s="121" t="str">
        <f>input1!B37</f>
        <v>1/10</v>
      </c>
      <c r="C37" s="123" t="str">
        <f>input1!C37</f>
        <v>09309</v>
      </c>
      <c r="D37" s="124" t="str">
        <f>input1!D37</f>
        <v>เด็กหญิงสุภานัน  ดวงมาลา</v>
      </c>
      <c r="E37" s="4">
        <f>input1!E37</f>
        <v>2</v>
      </c>
      <c r="F37" s="128" t="str">
        <f t="shared" si="18"/>
        <v>หญิง</v>
      </c>
      <c r="G37" s="12">
        <f>input1!AF37</f>
        <v>8</v>
      </c>
      <c r="H37" s="19" t="str">
        <f t="shared" si="19"/>
        <v>ปกติ</v>
      </c>
      <c r="I37" s="4">
        <f>(equal1!I37+equal2!I37+equal3!I37)/3</f>
        <v>11.666666666666666</v>
      </c>
      <c r="J37" s="19" t="str">
        <f t="shared" si="20"/>
        <v>เสี่ยง/มีปัญหา</v>
      </c>
      <c r="K37" s="20">
        <f>(equal1!K37+equal2!K37+equal3!K37)/3</f>
        <v>10.666666666666666</v>
      </c>
      <c r="L37" s="19" t="str">
        <f t="shared" si="21"/>
        <v>เสี่ยง/มีปัญหา</v>
      </c>
      <c r="M37" s="20">
        <f>(equal1!M37+equal2!M37+equal3!M37)/3</f>
        <v>9</v>
      </c>
      <c r="N37" s="19" t="str">
        <f t="shared" si="22"/>
        <v>ปกติ</v>
      </c>
      <c r="O37" s="20">
        <f>(equal1!O37+equal2!O37+equal3!O37)/3</f>
        <v>7.333333333333333</v>
      </c>
      <c r="P37" s="18" t="str">
        <f t="shared" si="23"/>
        <v>ไม่มีจุดแข็ง</v>
      </c>
      <c r="Q37" s="10">
        <f t="shared" si="24"/>
        <v>46.666666666666664</v>
      </c>
      <c r="R37" s="130">
        <f t="shared" si="25"/>
        <v>46.666666666666664</v>
      </c>
      <c r="S37" s="121" t="str">
        <f t="shared" si="26"/>
        <v>ปกติ</v>
      </c>
    </row>
    <row r="38" spans="1:19" ht="21" thickBot="1">
      <c r="A38" s="104" t="s">
        <v>72</v>
      </c>
      <c r="B38" s="122" t="str">
        <f>input1!B38</f>
        <v>1/10</v>
      </c>
      <c r="C38" s="131" t="str">
        <f>input1!C38</f>
        <v>09311</v>
      </c>
      <c r="D38" s="132" t="str">
        <f>input1!D38</f>
        <v>เด็กหญิงอมรรัตน์  ขันวงษ์</v>
      </c>
      <c r="E38" s="33">
        <f>input1!E38</f>
        <v>2</v>
      </c>
      <c r="F38" s="133" t="str">
        <f t="shared" si="18"/>
        <v>หญิง</v>
      </c>
      <c r="G38" s="17">
        <f>input1!AF38</f>
        <v>8</v>
      </c>
      <c r="H38" s="24" t="str">
        <f t="shared" si="19"/>
        <v>ปกติ</v>
      </c>
      <c r="I38" s="8">
        <f>(equal1!I38+equal2!I38+equal3!I38)/3</f>
        <v>12</v>
      </c>
      <c r="J38" s="24" t="str">
        <f t="shared" si="20"/>
        <v>เสี่ยง/มีปัญหา</v>
      </c>
      <c r="K38" s="25">
        <f>(equal1!K38+equal2!K38+equal3!K38)/3</f>
        <v>10</v>
      </c>
      <c r="L38" s="24" t="str">
        <f t="shared" si="21"/>
        <v>ปกติ</v>
      </c>
      <c r="M38" s="25">
        <f>(equal1!M38+equal2!M38+equal3!M38)/3</f>
        <v>9.333333333333334</v>
      </c>
      <c r="N38" s="24" t="str">
        <f t="shared" si="22"/>
        <v>เสี่ยง/มีปัญหา</v>
      </c>
      <c r="O38" s="25">
        <f>(equal1!O38+equal2!O38+equal3!O38)/3</f>
        <v>8.333333333333334</v>
      </c>
      <c r="P38" s="23" t="str">
        <f t="shared" si="23"/>
        <v>ไม่มีจุดแข็ง</v>
      </c>
      <c r="Q38" s="26">
        <f t="shared" si="24"/>
        <v>47.66666666666667</v>
      </c>
      <c r="R38" s="135">
        <f t="shared" si="25"/>
        <v>47.66666666666667</v>
      </c>
      <c r="S38" s="122" t="str">
        <f t="shared" si="26"/>
        <v>ปกติ</v>
      </c>
    </row>
    <row r="39" spans="1:19" ht="20.25">
      <c r="A39" s="120" t="s">
        <v>73</v>
      </c>
      <c r="B39" s="121" t="str">
        <f>input1!B39</f>
        <v>1/10</v>
      </c>
      <c r="C39" s="123" t="str">
        <f>input1!C39</f>
        <v>09312</v>
      </c>
      <c r="D39" s="124" t="str">
        <f>input1!D39</f>
        <v>เด็กหญิงอัมรัตน์  ลิ่มวงศ์</v>
      </c>
      <c r="E39" s="4">
        <f>input1!E39</f>
        <v>2</v>
      </c>
      <c r="F39" s="136" t="str">
        <f t="shared" si="18"/>
        <v>หญิง</v>
      </c>
      <c r="G39" s="28">
        <f>input1!AF39</f>
        <v>11</v>
      </c>
      <c r="H39" s="19" t="str">
        <f t="shared" si="19"/>
        <v>เสี่ยง/มีปัญหา</v>
      </c>
      <c r="I39" s="4">
        <f>(equal1!I39+equal2!I39+equal3!I39)/3</f>
        <v>7.666666666666667</v>
      </c>
      <c r="J39" s="19" t="str">
        <f t="shared" si="20"/>
        <v>ปกติ</v>
      </c>
      <c r="K39" s="20">
        <f>(equal1!K39+equal2!K39+equal3!K39)/3</f>
        <v>10</v>
      </c>
      <c r="L39" s="19" t="str">
        <f t="shared" si="21"/>
        <v>ปกติ</v>
      </c>
      <c r="M39" s="20">
        <f>(equal1!M39+equal2!M39+equal3!M39)/3</f>
        <v>7</v>
      </c>
      <c r="N39" s="19" t="str">
        <f t="shared" si="22"/>
        <v>ปกติ</v>
      </c>
      <c r="O39" s="20">
        <f>(equal1!O39+equal2!O39+equal3!O39)/3</f>
        <v>10.666666666666666</v>
      </c>
      <c r="P39" s="18" t="str">
        <f t="shared" si="23"/>
        <v>มีจุดแข็ง</v>
      </c>
      <c r="Q39" s="21">
        <f t="shared" si="24"/>
        <v>46.333333333333336</v>
      </c>
      <c r="R39" s="127">
        <f t="shared" si="25"/>
        <v>46.333333333333336</v>
      </c>
      <c r="S39" s="121" t="str">
        <f t="shared" si="26"/>
        <v>ปกติ</v>
      </c>
    </row>
    <row r="40" spans="1:19" ht="20.25">
      <c r="A40" s="120" t="s">
        <v>74</v>
      </c>
      <c r="B40" s="121" t="str">
        <f>input1!B40</f>
        <v>1/10</v>
      </c>
      <c r="C40" s="123" t="str">
        <f>input1!C40</f>
        <v>09381</v>
      </c>
      <c r="D40" s="124" t="str">
        <f>input1!D40</f>
        <v>เด็กหญิงสุวรรณี  ศรีโอฬาร</v>
      </c>
      <c r="E40" s="4">
        <f>input1!E40</f>
        <v>2</v>
      </c>
      <c r="F40" s="136" t="str">
        <f t="shared" si="18"/>
        <v>หญิง</v>
      </c>
      <c r="G40" s="28">
        <f>input1!AF40</f>
        <v>7</v>
      </c>
      <c r="H40" s="19" t="str">
        <f t="shared" si="19"/>
        <v>ปกติ</v>
      </c>
      <c r="I40" s="4">
        <f>(equal1!I40+equal2!I40+equal3!I40)/3</f>
        <v>9.333333333333334</v>
      </c>
      <c r="J40" s="19" t="str">
        <f t="shared" si="20"/>
        <v>เสี่ยง/มีปัญหา</v>
      </c>
      <c r="K40" s="20">
        <f>(equal1!K40+equal2!K40+equal3!K40)/3</f>
        <v>9</v>
      </c>
      <c r="L40" s="19" t="str">
        <f t="shared" si="21"/>
        <v>ปกติ</v>
      </c>
      <c r="M40" s="20">
        <f>(equal1!M40+equal2!M40+equal3!M40)/3</f>
        <v>8.333333333333334</v>
      </c>
      <c r="N40" s="19" t="str">
        <f t="shared" si="22"/>
        <v>ปกติ</v>
      </c>
      <c r="O40" s="20">
        <f>(equal1!O40+equal2!O40+equal3!O40)/3</f>
        <v>9</v>
      </c>
      <c r="P40" s="18" t="str">
        <f t="shared" si="23"/>
        <v>ไม่มีจุดแข็ง</v>
      </c>
      <c r="Q40" s="21">
        <f t="shared" si="24"/>
        <v>42.66666666666667</v>
      </c>
      <c r="R40" s="127">
        <f t="shared" si="25"/>
        <v>42.66666666666667</v>
      </c>
      <c r="S40" s="121" t="str">
        <f t="shared" si="26"/>
        <v>ปกติ</v>
      </c>
    </row>
    <row r="41" spans="1:19" ht="20.25">
      <c r="A41" s="120" t="s">
        <v>75</v>
      </c>
      <c r="B41" s="121" t="str">
        <f>input1!B41</f>
        <v>1/10</v>
      </c>
      <c r="C41" s="123" t="str">
        <f>input1!C41</f>
        <v>09382</v>
      </c>
      <c r="D41" s="124" t="str">
        <f>input1!D41</f>
        <v>เด็กหญิงสุธาวี  จันทร์อุ่มเหม้า</v>
      </c>
      <c r="E41" s="4">
        <f>input1!E41</f>
        <v>2</v>
      </c>
      <c r="F41" s="136" t="str">
        <f t="shared" si="18"/>
        <v>หญิง</v>
      </c>
      <c r="G41" s="28">
        <f>input1!AF41</f>
        <v>12</v>
      </c>
      <c r="H41" s="19" t="str">
        <f t="shared" si="19"/>
        <v>เสี่ยง/มีปัญหา</v>
      </c>
      <c r="I41" s="4">
        <f>(equal1!I41+equal2!I41+equal3!I41)/3</f>
        <v>7.666666666666667</v>
      </c>
      <c r="J41" s="19" t="str">
        <f t="shared" si="20"/>
        <v>ปกติ</v>
      </c>
      <c r="K41" s="20">
        <f>(equal1!K41+equal2!K41+equal3!K41)/3</f>
        <v>9</v>
      </c>
      <c r="L41" s="19" t="str">
        <f t="shared" si="21"/>
        <v>ปกติ</v>
      </c>
      <c r="M41" s="20">
        <f>(equal1!M41+equal2!M41+equal3!M41)/3</f>
        <v>7</v>
      </c>
      <c r="N41" s="19" t="str">
        <f t="shared" si="22"/>
        <v>ปกติ</v>
      </c>
      <c r="O41" s="20">
        <f>(equal1!O41+equal2!O41+equal3!O41)/3</f>
        <v>10</v>
      </c>
      <c r="P41" s="18" t="str">
        <f t="shared" si="23"/>
        <v>ไม่มีจุดแข็ง</v>
      </c>
      <c r="Q41" s="21">
        <f t="shared" si="24"/>
        <v>45.66666666666667</v>
      </c>
      <c r="R41" s="127">
        <f t="shared" si="25"/>
        <v>45.66666666666667</v>
      </c>
      <c r="S41" s="121" t="str">
        <f t="shared" si="26"/>
        <v>ปกติ</v>
      </c>
    </row>
    <row r="42" spans="1:19" ht="20.25">
      <c r="A42" s="120"/>
      <c r="B42" s="121"/>
      <c r="C42" s="123"/>
      <c r="D42" s="124"/>
      <c r="E42" s="4"/>
      <c r="F42" s="136"/>
      <c r="G42" s="28"/>
      <c r="H42" s="19"/>
      <c r="I42" s="4"/>
      <c r="J42" s="19"/>
      <c r="K42" s="20"/>
      <c r="L42" s="19"/>
      <c r="M42" s="20"/>
      <c r="N42" s="19"/>
      <c r="O42" s="20"/>
      <c r="P42" s="18"/>
      <c r="Q42" s="21"/>
      <c r="R42" s="127"/>
      <c r="S42" s="121"/>
    </row>
    <row r="43" spans="1:19" ht="21" thickBot="1">
      <c r="A43" s="167"/>
      <c r="B43" s="122"/>
      <c r="C43" s="166"/>
      <c r="D43" s="164"/>
      <c r="E43" s="8"/>
      <c r="F43" s="133"/>
      <c r="G43" s="17"/>
      <c r="H43" s="24"/>
      <c r="I43" s="8"/>
      <c r="J43" s="24"/>
      <c r="K43" s="25"/>
      <c r="L43" s="24"/>
      <c r="M43" s="25"/>
      <c r="N43" s="24"/>
      <c r="O43" s="25"/>
      <c r="P43" s="23"/>
      <c r="Q43" s="26"/>
      <c r="R43" s="135"/>
      <c r="S43" s="122"/>
    </row>
    <row r="44" spans="1:19" ht="20.25">
      <c r="A44" s="120"/>
      <c r="B44" s="121"/>
      <c r="C44" s="123"/>
      <c r="D44" s="124"/>
      <c r="E44" s="4"/>
      <c r="F44" s="125"/>
      <c r="G44" s="28"/>
      <c r="H44" s="19"/>
      <c r="I44" s="4"/>
      <c r="J44" s="19"/>
      <c r="K44" s="137"/>
      <c r="L44" s="19"/>
      <c r="M44" s="20"/>
      <c r="N44" s="19"/>
      <c r="O44" s="20"/>
      <c r="P44" s="18"/>
      <c r="Q44" s="21"/>
      <c r="R44" s="127"/>
      <c r="S44" s="121"/>
    </row>
    <row r="45" spans="1:19" ht="20.25">
      <c r="A45" s="102"/>
      <c r="B45" s="121"/>
      <c r="C45" s="123"/>
      <c r="D45" s="124"/>
      <c r="E45" s="4"/>
      <c r="F45" s="128"/>
      <c r="G45" s="12"/>
      <c r="H45" s="19"/>
      <c r="I45" s="4"/>
      <c r="J45" s="19"/>
      <c r="K45" s="20"/>
      <c r="L45" s="19"/>
      <c r="M45" s="20"/>
      <c r="N45" s="19"/>
      <c r="O45" s="20"/>
      <c r="P45" s="18"/>
      <c r="Q45" s="10"/>
      <c r="R45" s="130"/>
      <c r="S45" s="121"/>
    </row>
    <row r="46" spans="1:19" ht="20.25">
      <c r="A46" s="103"/>
      <c r="B46" s="121"/>
      <c r="C46" s="123"/>
      <c r="D46" s="124"/>
      <c r="E46" s="4"/>
      <c r="F46" s="128"/>
      <c r="G46" s="12"/>
      <c r="H46" s="19"/>
      <c r="I46" s="4"/>
      <c r="J46" s="19"/>
      <c r="K46" s="20"/>
      <c r="L46" s="19"/>
      <c r="M46" s="20"/>
      <c r="N46" s="19"/>
      <c r="O46" s="20"/>
      <c r="P46" s="18"/>
      <c r="Q46" s="10"/>
      <c r="R46" s="130"/>
      <c r="S46" s="121"/>
    </row>
    <row r="47" spans="1:19" ht="20.25">
      <c r="A47" s="101"/>
      <c r="B47" s="121"/>
      <c r="C47" s="123"/>
      <c r="D47" s="124"/>
      <c r="E47" s="4"/>
      <c r="F47" s="128"/>
      <c r="G47" s="12"/>
      <c r="H47" s="19"/>
      <c r="I47" s="4"/>
      <c r="J47" s="19"/>
      <c r="K47" s="20"/>
      <c r="L47" s="19"/>
      <c r="M47" s="20"/>
      <c r="N47" s="19"/>
      <c r="O47" s="20"/>
      <c r="P47" s="18"/>
      <c r="Q47" s="10"/>
      <c r="R47" s="130"/>
      <c r="S47" s="121"/>
    </row>
    <row r="48" spans="1:19" ht="21" thickBot="1">
      <c r="A48" s="104"/>
      <c r="B48" s="122"/>
      <c r="C48" s="131"/>
      <c r="D48" s="132"/>
      <c r="E48" s="33"/>
      <c r="F48" s="133"/>
      <c r="G48" s="17"/>
      <c r="H48" s="24"/>
      <c r="I48" s="8"/>
      <c r="J48" s="24"/>
      <c r="K48" s="25"/>
      <c r="L48" s="24"/>
      <c r="M48" s="25"/>
      <c r="N48" s="24"/>
      <c r="O48" s="25"/>
      <c r="P48" s="23"/>
      <c r="Q48" s="26"/>
      <c r="R48" s="135"/>
      <c r="S48" s="122"/>
    </row>
    <row r="49" spans="1:19" ht="20.25">
      <c r="A49" s="120"/>
      <c r="B49" s="121"/>
      <c r="C49" s="123"/>
      <c r="D49" s="124"/>
      <c r="E49" s="4"/>
      <c r="F49" s="136"/>
      <c r="G49" s="28"/>
      <c r="H49" s="19"/>
      <c r="I49" s="4"/>
      <c r="J49" s="19"/>
      <c r="K49" s="20"/>
      <c r="L49" s="19"/>
      <c r="M49" s="20"/>
      <c r="N49" s="19"/>
      <c r="O49" s="20"/>
      <c r="P49" s="18"/>
      <c r="Q49" s="21"/>
      <c r="R49" s="127"/>
      <c r="S49" s="121"/>
    </row>
    <row r="50" spans="1:19" ht="20.25">
      <c r="A50" s="102"/>
      <c r="B50" s="121"/>
      <c r="C50" s="123"/>
      <c r="D50" s="124"/>
      <c r="E50" s="4"/>
      <c r="F50" s="128"/>
      <c r="G50" s="12"/>
      <c r="H50" s="19"/>
      <c r="I50" s="4"/>
      <c r="J50" s="19"/>
      <c r="K50" s="20"/>
      <c r="L50" s="19"/>
      <c r="M50" s="20"/>
      <c r="N50" s="19"/>
      <c r="O50" s="20"/>
      <c r="P50" s="18"/>
      <c r="Q50" s="10"/>
      <c r="R50" s="130"/>
      <c r="S50" s="121"/>
    </row>
    <row r="51" spans="1:19" ht="20.25">
      <c r="A51" s="103"/>
      <c r="B51" s="121"/>
      <c r="C51" s="123"/>
      <c r="D51" s="124"/>
      <c r="E51" s="4"/>
      <c r="F51" s="128"/>
      <c r="G51" s="12"/>
      <c r="H51" s="19"/>
      <c r="I51" s="4"/>
      <c r="J51" s="19"/>
      <c r="K51" s="20"/>
      <c r="L51" s="19"/>
      <c r="M51" s="20"/>
      <c r="N51" s="19"/>
      <c r="O51" s="20"/>
      <c r="P51" s="18"/>
      <c r="Q51" s="10"/>
      <c r="R51" s="130"/>
      <c r="S51" s="121"/>
    </row>
    <row r="52" spans="1:19" ht="20.25">
      <c r="A52" s="101"/>
      <c r="B52" s="121"/>
      <c r="C52" s="123"/>
      <c r="D52" s="124"/>
      <c r="E52" s="4"/>
      <c r="F52" s="128"/>
      <c r="G52" s="12"/>
      <c r="H52" s="19"/>
      <c r="I52" s="4"/>
      <c r="J52" s="19"/>
      <c r="K52" s="20"/>
      <c r="L52" s="19"/>
      <c r="M52" s="20"/>
      <c r="N52" s="19"/>
      <c r="O52" s="20"/>
      <c r="P52" s="18"/>
      <c r="Q52" s="10"/>
      <c r="R52" s="130"/>
      <c r="S52" s="121"/>
    </row>
    <row r="53" spans="1:19" ht="21" thickBot="1">
      <c r="A53" s="104"/>
      <c r="B53" s="122"/>
      <c r="C53" s="131"/>
      <c r="D53" s="132"/>
      <c r="E53" s="33"/>
      <c r="F53" s="133"/>
      <c r="G53" s="17"/>
      <c r="H53" s="24"/>
      <c r="I53" s="8"/>
      <c r="J53" s="24"/>
      <c r="K53" s="25"/>
      <c r="L53" s="24"/>
      <c r="M53" s="25"/>
      <c r="N53" s="24"/>
      <c r="O53" s="25"/>
      <c r="P53" s="23"/>
      <c r="Q53" s="26"/>
      <c r="R53" s="135"/>
      <c r="S53" s="122"/>
    </row>
    <row r="55" ht="20.25">
      <c r="J55" s="2" t="s">
        <v>57</v>
      </c>
    </row>
    <row r="56" ht="20.25">
      <c r="L56" s="2" t="str">
        <f>input1!A2</f>
        <v>ชั้น ม.1/10 (ครูสาลีรัตน์, ครูอภิเดช)</v>
      </c>
    </row>
  </sheetData>
  <sheetProtection/>
  <mergeCells count="3">
    <mergeCell ref="A1:F1"/>
    <mergeCell ref="A2:F2"/>
    <mergeCell ref="H1:S1"/>
  </mergeCells>
  <printOptions horizontalCentered="1"/>
  <pageMargins left="0.7480314960629921" right="0.15748031496062992" top="0.5905511811023623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33"/>
  <sheetViews>
    <sheetView tabSelected="1" zoomScalePageLayoutView="0" workbookViewId="0" topLeftCell="A1">
      <selection activeCell="M11" sqref="M11"/>
    </sheetView>
  </sheetViews>
  <sheetFormatPr defaultColWidth="9.140625" defaultRowHeight="21.75"/>
  <cols>
    <col min="1" max="16384" width="9.140625" style="2" customWidth="1"/>
  </cols>
  <sheetData>
    <row r="1" spans="1:9" ht="23.25">
      <c r="A1" s="2" t="s">
        <v>37</v>
      </c>
      <c r="D1" s="2" t="str">
        <f>input1!A2</f>
        <v>ชั้น ม.1/10 (ครูสาลีรัตน์, ครูอภิเดช)</v>
      </c>
      <c r="I1" s="2" t="s">
        <v>76</v>
      </c>
    </row>
    <row r="9" spans="3:7" ht="20.25">
      <c r="C9" s="2" t="s">
        <v>0</v>
      </c>
      <c r="D9" s="2" t="s">
        <v>32</v>
      </c>
      <c r="E9" s="2" t="s">
        <v>1</v>
      </c>
      <c r="F9" s="2" t="s">
        <v>30</v>
      </c>
      <c r="G9" s="2" t="s">
        <v>31</v>
      </c>
    </row>
    <row r="10" spans="2:7" ht="20.25">
      <c r="B10" s="2" t="s">
        <v>34</v>
      </c>
      <c r="C10" s="2">
        <f>COUNTIF(summary!H4:summary!H53,"=ปกติ")</f>
        <v>33</v>
      </c>
      <c r="D10" s="2">
        <f>COUNTIF(summary!J4:summary!J53,"=ปกติ")</f>
        <v>3</v>
      </c>
      <c r="E10" s="2">
        <f>COUNTIF(summary!L4:summary!L53,"=ปกติ")</f>
        <v>16</v>
      </c>
      <c r="F10" s="2">
        <f>COUNTIF(summary!N4:summary!N53,"=ปกติ")</f>
        <v>26</v>
      </c>
      <c r="G10" s="2">
        <f>COUNTIF(summary!P4:summary!P53,"=มีจุดแข็ง")</f>
        <v>1</v>
      </c>
    </row>
    <row r="11" spans="2:7" ht="20.25">
      <c r="B11" s="2" t="s">
        <v>35</v>
      </c>
      <c r="C11" s="2">
        <f>COUNTIF(summary!H4:summary!H53,"=เสี่ยง/มีปัญหา")</f>
        <v>5</v>
      </c>
      <c r="D11" s="2">
        <f>COUNTIF(summary!J4:summary!J53,"=เสี่ยง/มีปัญหา")</f>
        <v>35</v>
      </c>
      <c r="E11" s="2">
        <f>COUNTIF(summary!L4:summary!L53,"=เสี่ยง/มีปัญหา")</f>
        <v>22</v>
      </c>
      <c r="F11" s="2">
        <f>COUNTIF(summary!N4:summary!N53,"=เสี่ยง/มีปัญหา")</f>
        <v>12</v>
      </c>
      <c r="G11" s="2">
        <f>COUNTIF(summary!P4:summary!P53,"=ไม่มีจุดแข็ง")</f>
        <v>37</v>
      </c>
    </row>
    <row r="15" spans="2:3" ht="20.25">
      <c r="B15" s="2" t="s">
        <v>34</v>
      </c>
      <c r="C15" s="2">
        <f>COUNTIF(summary!S4:summary!S53,"=ปกติ")</f>
        <v>32</v>
      </c>
    </row>
    <row r="16" spans="2:3" ht="20.25">
      <c r="B16" s="2" t="s">
        <v>33</v>
      </c>
      <c r="C16" s="2">
        <f>COUNTIF(summary!S4:summary!S53,"=เสี่ยง/มีปัญหา")</f>
        <v>6</v>
      </c>
    </row>
    <row r="32" ht="20.25">
      <c r="E32" s="2" t="s">
        <v>57</v>
      </c>
    </row>
    <row r="33" ht="20.25">
      <c r="F33" s="2" t="str">
        <f>input1!A2</f>
        <v>ชั้น ม.1/10 (ครูสาลีรัตน์, ครูอภิเดช)</v>
      </c>
    </row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BS53"/>
  <sheetViews>
    <sheetView zoomScalePageLayoutView="0" workbookViewId="0" topLeftCell="A30">
      <selection activeCell="V46" sqref="V46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4.574218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17" t="s">
        <v>9</v>
      </c>
      <c r="B1" s="218"/>
      <c r="C1" s="218"/>
      <c r="D1" s="218"/>
      <c r="E1" s="219"/>
      <c r="F1" s="220" t="s">
        <v>16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2"/>
      <c r="AE1" s="14"/>
      <c r="AF1" s="205" t="s">
        <v>0</v>
      </c>
      <c r="AG1" s="58"/>
      <c r="AH1" s="59"/>
      <c r="AI1" s="208" t="s">
        <v>10</v>
      </c>
      <c r="AJ1" s="60"/>
      <c r="AK1" s="58"/>
      <c r="AL1" s="58"/>
      <c r="AM1" s="211" t="s">
        <v>1</v>
      </c>
      <c r="AN1" s="58"/>
      <c r="AO1" s="58"/>
      <c r="AP1" s="59"/>
      <c r="AQ1" s="208" t="s">
        <v>2</v>
      </c>
      <c r="AR1" s="60"/>
      <c r="AS1" s="202" t="s">
        <v>11</v>
      </c>
    </row>
    <row r="2" spans="1:45" ht="21.75" thickBot="1">
      <c r="A2" s="217" t="str">
        <f>input1!A2</f>
        <v>ชั้น ม.1/10 (ครูสาลีรัตน์, ครูอภิเดช)</v>
      </c>
      <c r="B2" s="218"/>
      <c r="C2" s="218"/>
      <c r="D2" s="218"/>
      <c r="E2" s="219"/>
      <c r="F2" s="217" t="s">
        <v>8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9"/>
      <c r="AE2" s="15"/>
      <c r="AF2" s="206"/>
      <c r="AG2" s="61"/>
      <c r="AH2" s="62"/>
      <c r="AI2" s="209"/>
      <c r="AJ2" s="63"/>
      <c r="AK2" s="61"/>
      <c r="AL2" s="61"/>
      <c r="AM2" s="212"/>
      <c r="AN2" s="61"/>
      <c r="AO2" s="61"/>
      <c r="AP2" s="62"/>
      <c r="AQ2" s="209"/>
      <c r="AR2" s="63"/>
      <c r="AS2" s="203"/>
    </row>
    <row r="3" spans="1:45" ht="21.75" thickBot="1">
      <c r="A3" s="52" t="s">
        <v>4</v>
      </c>
      <c r="B3" s="53" t="s">
        <v>3</v>
      </c>
      <c r="C3" s="54" t="s">
        <v>5</v>
      </c>
      <c r="D3" s="53" t="s">
        <v>6</v>
      </c>
      <c r="E3" s="54" t="s">
        <v>7</v>
      </c>
      <c r="F3" s="47">
        <v>1</v>
      </c>
      <c r="G3" s="48">
        <v>2</v>
      </c>
      <c r="H3" s="48">
        <v>3</v>
      </c>
      <c r="I3" s="48">
        <v>4</v>
      </c>
      <c r="J3" s="49">
        <v>5</v>
      </c>
      <c r="K3" s="50">
        <v>6</v>
      </c>
      <c r="L3" s="48">
        <v>7</v>
      </c>
      <c r="M3" s="48">
        <v>8</v>
      </c>
      <c r="N3" s="48">
        <v>9</v>
      </c>
      <c r="O3" s="51">
        <v>10</v>
      </c>
      <c r="P3" s="47">
        <v>11</v>
      </c>
      <c r="Q3" s="48">
        <v>12</v>
      </c>
      <c r="R3" s="48">
        <v>13</v>
      </c>
      <c r="S3" s="48">
        <v>14</v>
      </c>
      <c r="T3" s="49">
        <v>15</v>
      </c>
      <c r="U3" s="50">
        <v>16</v>
      </c>
      <c r="V3" s="48">
        <v>17</v>
      </c>
      <c r="W3" s="48">
        <v>18</v>
      </c>
      <c r="X3" s="48">
        <v>19</v>
      </c>
      <c r="Y3" s="51">
        <v>20</v>
      </c>
      <c r="Z3" s="47">
        <v>21</v>
      </c>
      <c r="AA3" s="48">
        <v>22</v>
      </c>
      <c r="AB3" s="48">
        <v>23</v>
      </c>
      <c r="AC3" s="48">
        <v>24</v>
      </c>
      <c r="AD3" s="49">
        <v>25</v>
      </c>
      <c r="AE3" s="15"/>
      <c r="AF3" s="207"/>
      <c r="AG3" s="64"/>
      <c r="AH3" s="65"/>
      <c r="AI3" s="210"/>
      <c r="AJ3" s="66"/>
      <c r="AK3" s="64"/>
      <c r="AL3" s="64"/>
      <c r="AM3" s="213"/>
      <c r="AN3" s="64"/>
      <c r="AO3" s="64"/>
      <c r="AP3" s="65"/>
      <c r="AQ3" s="210"/>
      <c r="AR3" s="66"/>
      <c r="AS3" s="204"/>
    </row>
    <row r="4" spans="1:46" s="6" customFormat="1" ht="18" customHeight="1">
      <c r="A4" s="113" t="s">
        <v>41</v>
      </c>
      <c r="B4" s="55" t="str">
        <f>input1!B4</f>
        <v>1/10</v>
      </c>
      <c r="C4" s="67" t="str">
        <f>input1!C4</f>
        <v>09276</v>
      </c>
      <c r="D4" s="68" t="str">
        <f>input1!D4</f>
        <v>เด็กชายกำแหง  ทองมาก</v>
      </c>
      <c r="E4" s="69">
        <f>input1!E4</f>
        <v>1</v>
      </c>
      <c r="F4" s="144">
        <v>1</v>
      </c>
      <c r="G4" s="145">
        <v>3</v>
      </c>
      <c r="H4" s="145">
        <v>2</v>
      </c>
      <c r="I4" s="145">
        <v>1</v>
      </c>
      <c r="J4" s="146">
        <v>2</v>
      </c>
      <c r="K4" s="147">
        <v>1</v>
      </c>
      <c r="L4" s="145">
        <v>1</v>
      </c>
      <c r="M4" s="145">
        <v>3</v>
      </c>
      <c r="N4" s="145">
        <v>3</v>
      </c>
      <c r="O4" s="148">
        <v>2</v>
      </c>
      <c r="P4" s="144">
        <v>1</v>
      </c>
      <c r="Q4" s="145">
        <v>3</v>
      </c>
      <c r="R4" s="145">
        <v>1</v>
      </c>
      <c r="S4" s="145">
        <v>1</v>
      </c>
      <c r="T4" s="146">
        <v>3</v>
      </c>
      <c r="U4" s="147">
        <v>2</v>
      </c>
      <c r="V4" s="145">
        <v>1</v>
      </c>
      <c r="W4" s="145">
        <v>3</v>
      </c>
      <c r="X4" s="145">
        <v>1</v>
      </c>
      <c r="Y4" s="148">
        <v>1</v>
      </c>
      <c r="Z4" s="144">
        <v>3</v>
      </c>
      <c r="AA4" s="145">
        <v>2</v>
      </c>
      <c r="AB4" s="145">
        <v>1</v>
      </c>
      <c r="AC4" s="145">
        <v>1</v>
      </c>
      <c r="AD4" s="146">
        <v>2</v>
      </c>
      <c r="AE4" s="16">
        <f>H4+M4+R4+U4+AC4</f>
        <v>9</v>
      </c>
      <c r="AF4" s="38">
        <f aca="true" t="shared" si="0" ref="AF4:AF19">IF(AE4=0,"0",AE4)</f>
        <v>9</v>
      </c>
      <c r="AG4" s="39">
        <f aca="true" t="shared" si="1" ref="AG4:AG19">IF(L4=3,1,IF(L4=2,2,IF(L4=1,3)))</f>
        <v>3</v>
      </c>
      <c r="AH4" s="39">
        <f>J4+AG4+Q4+W4+AA4</f>
        <v>13</v>
      </c>
      <c r="AI4" s="39">
        <f aca="true" t="shared" si="2" ref="AI4:AI19">IF(AH4=0,"0",AH4)</f>
        <v>13</v>
      </c>
      <c r="AJ4" s="39">
        <f aca="true" t="shared" si="3" ref="AJ4:AJ19">IF(Z4=3,1,IF(Z4=2,2,IF(Z4=1,3)))</f>
        <v>1</v>
      </c>
      <c r="AK4" s="39">
        <f aca="true" t="shared" si="4" ref="AK4:AK19">IF(AD4=3,1,IF(AD4=2,2,IF(AD4=1,3)))</f>
        <v>2</v>
      </c>
      <c r="AL4" s="39">
        <f>G4+O4+T4+AJ4+AK4</f>
        <v>11</v>
      </c>
      <c r="AM4" s="39">
        <f aca="true" t="shared" si="5" ref="AM4:AM19">IF(AL4=0,"0",AL4)</f>
        <v>11</v>
      </c>
      <c r="AN4" s="39">
        <f aca="true" t="shared" si="6" ref="AN4:AN19">IF(P4=3,1,IF(P4=2,2,IF(P4=1,3)))</f>
        <v>3</v>
      </c>
      <c r="AO4" s="39">
        <f aca="true" t="shared" si="7" ref="AO4:AO19">IF(S4=3,1,IF(S4=2,2,IF(S4=1,3)))</f>
        <v>3</v>
      </c>
      <c r="AP4" s="39">
        <f>K4+AN4+AO4+X4+AB4</f>
        <v>9</v>
      </c>
      <c r="AQ4" s="39">
        <f aca="true" t="shared" si="8" ref="AQ4:AQ19">IF(AP4=0,"0",AP4)</f>
        <v>9</v>
      </c>
      <c r="AR4" s="39">
        <f>F4+I4+N4+V4+Y4</f>
        <v>7</v>
      </c>
      <c r="AS4" s="40">
        <f aca="true" t="shared" si="9" ref="AS4:AS19">IF(AR4=0,"0",AR4)</f>
        <v>7</v>
      </c>
      <c r="AT4" s="5"/>
    </row>
    <row r="5" spans="1:46" s="6" customFormat="1" ht="18" customHeight="1">
      <c r="A5" s="57" t="s">
        <v>42</v>
      </c>
      <c r="B5" s="55" t="str">
        <f>input1!B5</f>
        <v>1/10</v>
      </c>
      <c r="C5" s="67" t="str">
        <f>input1!C5</f>
        <v>09277</v>
      </c>
      <c r="D5" s="68" t="str">
        <f>input1!D5</f>
        <v>เด็กชายจิตริน  ไก่จันทร์</v>
      </c>
      <c r="E5" s="69">
        <f>input1!E5</f>
        <v>1</v>
      </c>
      <c r="F5" s="149">
        <v>1</v>
      </c>
      <c r="G5" s="150">
        <v>3</v>
      </c>
      <c r="H5" s="150">
        <v>2</v>
      </c>
      <c r="I5" s="150">
        <v>1</v>
      </c>
      <c r="J5" s="151">
        <v>3</v>
      </c>
      <c r="K5" s="152">
        <v>1</v>
      </c>
      <c r="L5" s="150">
        <v>1</v>
      </c>
      <c r="M5" s="150">
        <v>3</v>
      </c>
      <c r="N5" s="150">
        <v>1</v>
      </c>
      <c r="O5" s="153">
        <v>2</v>
      </c>
      <c r="P5" s="149">
        <v>2</v>
      </c>
      <c r="Q5" s="150">
        <v>3</v>
      </c>
      <c r="R5" s="150">
        <v>1</v>
      </c>
      <c r="S5" s="150">
        <v>1</v>
      </c>
      <c r="T5" s="151">
        <v>3</v>
      </c>
      <c r="U5" s="152">
        <v>1</v>
      </c>
      <c r="V5" s="150">
        <v>1</v>
      </c>
      <c r="W5" s="150">
        <v>3</v>
      </c>
      <c r="X5" s="150">
        <v>1</v>
      </c>
      <c r="Y5" s="153">
        <v>1</v>
      </c>
      <c r="Z5" s="149">
        <v>2</v>
      </c>
      <c r="AA5" s="150">
        <v>3</v>
      </c>
      <c r="AB5" s="150">
        <v>1</v>
      </c>
      <c r="AC5" s="150">
        <v>1</v>
      </c>
      <c r="AD5" s="151">
        <v>1</v>
      </c>
      <c r="AE5" s="16">
        <f aca="true" t="shared" si="10" ref="AE5:AE28">H5+M5+R5+U5+AC5</f>
        <v>8</v>
      </c>
      <c r="AF5" s="41">
        <f t="shared" si="0"/>
        <v>8</v>
      </c>
      <c r="AG5" s="42">
        <f t="shared" si="1"/>
        <v>3</v>
      </c>
      <c r="AH5" s="39">
        <f aca="true" t="shared" si="11" ref="AH5:AH19">J5+AG5+Q5+W5+AA5</f>
        <v>15</v>
      </c>
      <c r="AI5" s="42">
        <f t="shared" si="2"/>
        <v>15</v>
      </c>
      <c r="AJ5" s="42">
        <f t="shared" si="3"/>
        <v>2</v>
      </c>
      <c r="AK5" s="42">
        <f t="shared" si="4"/>
        <v>3</v>
      </c>
      <c r="AL5" s="39">
        <f aca="true" t="shared" si="12" ref="AL5:AL19">G5+O5+T5+AJ5+AK5</f>
        <v>13</v>
      </c>
      <c r="AM5" s="42">
        <f t="shared" si="5"/>
        <v>13</v>
      </c>
      <c r="AN5" s="42">
        <f t="shared" si="6"/>
        <v>2</v>
      </c>
      <c r="AO5" s="42">
        <f t="shared" si="7"/>
        <v>3</v>
      </c>
      <c r="AP5" s="39">
        <f aca="true" t="shared" si="13" ref="AP5:AP19">K5+AN5+AO5+X5+AB5</f>
        <v>8</v>
      </c>
      <c r="AQ5" s="42">
        <f t="shared" si="8"/>
        <v>8</v>
      </c>
      <c r="AR5" s="39">
        <f aca="true" t="shared" si="14" ref="AR5:AR19">F5+I5+N5+V5+Y5</f>
        <v>5</v>
      </c>
      <c r="AS5" s="43">
        <f t="shared" si="9"/>
        <v>5</v>
      </c>
      <c r="AT5" s="5"/>
    </row>
    <row r="6" spans="1:46" s="6" customFormat="1" ht="18" customHeight="1">
      <c r="A6" s="115" t="s">
        <v>43</v>
      </c>
      <c r="B6" s="55" t="str">
        <f>input1!B6</f>
        <v>1/10</v>
      </c>
      <c r="C6" s="67" t="str">
        <f>input1!C6</f>
        <v>09279</v>
      </c>
      <c r="D6" s="68" t="str">
        <f>input1!D6</f>
        <v>เด็กชายจิรพงศ์  ชนะจอหอ</v>
      </c>
      <c r="E6" s="69">
        <f>input1!E6</f>
        <v>1</v>
      </c>
      <c r="F6" s="149">
        <v>1</v>
      </c>
      <c r="G6" s="150">
        <v>2</v>
      </c>
      <c r="H6" s="150">
        <v>2</v>
      </c>
      <c r="I6" s="150">
        <v>1</v>
      </c>
      <c r="J6" s="151">
        <v>2</v>
      </c>
      <c r="K6" s="152">
        <v>1</v>
      </c>
      <c r="L6" s="150">
        <v>1</v>
      </c>
      <c r="M6" s="150">
        <v>3</v>
      </c>
      <c r="N6" s="150">
        <v>1</v>
      </c>
      <c r="O6" s="153">
        <v>2</v>
      </c>
      <c r="P6" s="149">
        <v>2</v>
      </c>
      <c r="Q6" s="150">
        <v>3</v>
      </c>
      <c r="R6" s="150">
        <v>1</v>
      </c>
      <c r="S6" s="150">
        <v>1</v>
      </c>
      <c r="T6" s="151">
        <v>2</v>
      </c>
      <c r="U6" s="152">
        <v>1</v>
      </c>
      <c r="V6" s="150">
        <v>1</v>
      </c>
      <c r="W6" s="150">
        <v>3</v>
      </c>
      <c r="X6" s="150">
        <v>1</v>
      </c>
      <c r="Y6" s="153">
        <v>1</v>
      </c>
      <c r="Z6" s="149">
        <v>2</v>
      </c>
      <c r="AA6" s="150">
        <v>2</v>
      </c>
      <c r="AB6" s="150">
        <v>1</v>
      </c>
      <c r="AC6" s="150">
        <v>1</v>
      </c>
      <c r="AD6" s="151">
        <v>2</v>
      </c>
      <c r="AE6" s="16">
        <f t="shared" si="10"/>
        <v>8</v>
      </c>
      <c r="AF6" s="41">
        <f t="shared" si="0"/>
        <v>8</v>
      </c>
      <c r="AG6" s="42">
        <f t="shared" si="1"/>
        <v>3</v>
      </c>
      <c r="AH6" s="39">
        <f t="shared" si="11"/>
        <v>13</v>
      </c>
      <c r="AI6" s="42">
        <f t="shared" si="2"/>
        <v>13</v>
      </c>
      <c r="AJ6" s="42">
        <f t="shared" si="3"/>
        <v>2</v>
      </c>
      <c r="AK6" s="42">
        <f t="shared" si="4"/>
        <v>2</v>
      </c>
      <c r="AL6" s="39">
        <f t="shared" si="12"/>
        <v>10</v>
      </c>
      <c r="AM6" s="42">
        <f t="shared" si="5"/>
        <v>10</v>
      </c>
      <c r="AN6" s="42">
        <f t="shared" si="6"/>
        <v>2</v>
      </c>
      <c r="AO6" s="42">
        <f t="shared" si="7"/>
        <v>3</v>
      </c>
      <c r="AP6" s="39">
        <f t="shared" si="13"/>
        <v>8</v>
      </c>
      <c r="AQ6" s="42">
        <f t="shared" si="8"/>
        <v>8</v>
      </c>
      <c r="AR6" s="39">
        <f t="shared" si="14"/>
        <v>5</v>
      </c>
      <c r="AS6" s="43">
        <f t="shared" si="9"/>
        <v>5</v>
      </c>
      <c r="AT6" s="5"/>
    </row>
    <row r="7" spans="1:46" s="6" customFormat="1" ht="18" customHeight="1">
      <c r="A7" s="116" t="s">
        <v>44</v>
      </c>
      <c r="B7" s="55" t="str">
        <f>input1!B7</f>
        <v>1/10</v>
      </c>
      <c r="C7" s="67" t="str">
        <f>input1!C7</f>
        <v>09280</v>
      </c>
      <c r="D7" s="68" t="str">
        <f>input1!D7</f>
        <v>เด็กชายจิรภัทร  ศรีหาภูธร</v>
      </c>
      <c r="E7" s="69">
        <f>input1!E7</f>
        <v>1</v>
      </c>
      <c r="F7" s="154">
        <v>1</v>
      </c>
      <c r="G7" s="155">
        <v>2</v>
      </c>
      <c r="H7" s="155">
        <v>2</v>
      </c>
      <c r="I7" s="155">
        <v>1</v>
      </c>
      <c r="J7" s="156">
        <v>2</v>
      </c>
      <c r="K7" s="28">
        <v>1</v>
      </c>
      <c r="L7" s="155">
        <v>1</v>
      </c>
      <c r="M7" s="155">
        <v>3</v>
      </c>
      <c r="N7" s="155">
        <v>1</v>
      </c>
      <c r="O7" s="157">
        <v>2</v>
      </c>
      <c r="P7" s="158">
        <v>1</v>
      </c>
      <c r="Q7" s="155">
        <v>3</v>
      </c>
      <c r="R7" s="155">
        <v>1</v>
      </c>
      <c r="S7" s="155">
        <v>1</v>
      </c>
      <c r="T7" s="156">
        <v>2</v>
      </c>
      <c r="U7" s="28">
        <v>1</v>
      </c>
      <c r="V7" s="155">
        <v>1</v>
      </c>
      <c r="W7" s="155">
        <v>3</v>
      </c>
      <c r="X7" s="155">
        <v>1</v>
      </c>
      <c r="Y7" s="157">
        <v>1</v>
      </c>
      <c r="Z7" s="158">
        <v>2</v>
      </c>
      <c r="AA7" s="155">
        <v>2</v>
      </c>
      <c r="AB7" s="155">
        <v>1</v>
      </c>
      <c r="AC7" s="155">
        <v>1</v>
      </c>
      <c r="AD7" s="156">
        <v>2</v>
      </c>
      <c r="AE7" s="16">
        <f t="shared" si="10"/>
        <v>8</v>
      </c>
      <c r="AF7" s="41">
        <f t="shared" si="0"/>
        <v>8</v>
      </c>
      <c r="AG7" s="42">
        <f t="shared" si="1"/>
        <v>3</v>
      </c>
      <c r="AH7" s="39">
        <f t="shared" si="11"/>
        <v>13</v>
      </c>
      <c r="AI7" s="42">
        <f t="shared" si="2"/>
        <v>13</v>
      </c>
      <c r="AJ7" s="42">
        <f t="shared" si="3"/>
        <v>2</v>
      </c>
      <c r="AK7" s="42">
        <f t="shared" si="4"/>
        <v>2</v>
      </c>
      <c r="AL7" s="39">
        <f t="shared" si="12"/>
        <v>10</v>
      </c>
      <c r="AM7" s="42">
        <f t="shared" si="5"/>
        <v>10</v>
      </c>
      <c r="AN7" s="42">
        <f t="shared" si="6"/>
        <v>3</v>
      </c>
      <c r="AO7" s="42">
        <f t="shared" si="7"/>
        <v>3</v>
      </c>
      <c r="AP7" s="39">
        <f t="shared" si="13"/>
        <v>9</v>
      </c>
      <c r="AQ7" s="42">
        <f t="shared" si="8"/>
        <v>9</v>
      </c>
      <c r="AR7" s="39">
        <f t="shared" si="14"/>
        <v>5</v>
      </c>
      <c r="AS7" s="43">
        <f t="shared" si="9"/>
        <v>5</v>
      </c>
      <c r="AT7" s="5"/>
    </row>
    <row r="8" spans="1:46" s="6" customFormat="1" ht="18" customHeight="1" thickBot="1">
      <c r="A8" s="117" t="s">
        <v>45</v>
      </c>
      <c r="B8" s="56" t="str">
        <f>input1!B8</f>
        <v>1/10</v>
      </c>
      <c r="C8" s="70" t="str">
        <f>input1!C8</f>
        <v>09282</v>
      </c>
      <c r="D8" s="71" t="str">
        <f>input1!D8</f>
        <v>เด็กชายชลธิชาติ  ฮกหล่อ</v>
      </c>
      <c r="E8" s="72">
        <f>input1!E8</f>
        <v>1</v>
      </c>
      <c r="F8" s="159">
        <v>1</v>
      </c>
      <c r="G8" s="160">
        <v>2</v>
      </c>
      <c r="H8" s="160">
        <v>2</v>
      </c>
      <c r="I8" s="160">
        <v>1</v>
      </c>
      <c r="J8" s="161">
        <v>2</v>
      </c>
      <c r="K8" s="162">
        <v>1</v>
      </c>
      <c r="L8" s="160">
        <v>1</v>
      </c>
      <c r="M8" s="160">
        <v>2</v>
      </c>
      <c r="N8" s="160">
        <v>1</v>
      </c>
      <c r="O8" s="163">
        <v>2</v>
      </c>
      <c r="P8" s="159">
        <v>1</v>
      </c>
      <c r="Q8" s="160">
        <v>3</v>
      </c>
      <c r="R8" s="160">
        <v>1</v>
      </c>
      <c r="S8" s="160">
        <v>1</v>
      </c>
      <c r="T8" s="161">
        <v>3</v>
      </c>
      <c r="U8" s="162">
        <v>1</v>
      </c>
      <c r="V8" s="160">
        <v>1</v>
      </c>
      <c r="W8" s="160">
        <v>3</v>
      </c>
      <c r="X8" s="160">
        <v>1</v>
      </c>
      <c r="Y8" s="163">
        <v>1</v>
      </c>
      <c r="Z8" s="159">
        <v>2</v>
      </c>
      <c r="AA8" s="160">
        <v>2</v>
      </c>
      <c r="AB8" s="160">
        <v>1</v>
      </c>
      <c r="AC8" s="160">
        <v>1</v>
      </c>
      <c r="AD8" s="161">
        <v>1</v>
      </c>
      <c r="AE8" s="16">
        <f t="shared" si="10"/>
        <v>7</v>
      </c>
      <c r="AF8" s="44">
        <f t="shared" si="0"/>
        <v>7</v>
      </c>
      <c r="AG8" s="45">
        <f t="shared" si="1"/>
        <v>3</v>
      </c>
      <c r="AH8" s="39">
        <f t="shared" si="11"/>
        <v>13</v>
      </c>
      <c r="AI8" s="45">
        <f t="shared" si="2"/>
        <v>13</v>
      </c>
      <c r="AJ8" s="45">
        <f t="shared" si="3"/>
        <v>2</v>
      </c>
      <c r="AK8" s="45">
        <f t="shared" si="4"/>
        <v>3</v>
      </c>
      <c r="AL8" s="39">
        <f t="shared" si="12"/>
        <v>12</v>
      </c>
      <c r="AM8" s="45">
        <f t="shared" si="5"/>
        <v>12</v>
      </c>
      <c r="AN8" s="45">
        <f t="shared" si="6"/>
        <v>3</v>
      </c>
      <c r="AO8" s="45">
        <f t="shared" si="7"/>
        <v>3</v>
      </c>
      <c r="AP8" s="39">
        <f t="shared" si="13"/>
        <v>9</v>
      </c>
      <c r="AQ8" s="45">
        <f t="shared" si="8"/>
        <v>9</v>
      </c>
      <c r="AR8" s="39">
        <f t="shared" si="14"/>
        <v>5</v>
      </c>
      <c r="AS8" s="46">
        <f t="shared" si="9"/>
        <v>5</v>
      </c>
      <c r="AT8" s="5"/>
    </row>
    <row r="9" spans="1:46" s="6" customFormat="1" ht="18" customHeight="1">
      <c r="A9" s="113" t="s">
        <v>46</v>
      </c>
      <c r="B9" s="55" t="str">
        <f>input1!B9</f>
        <v>1/10</v>
      </c>
      <c r="C9" s="67" t="str">
        <f>input1!C9</f>
        <v>09283</v>
      </c>
      <c r="D9" s="68" t="str">
        <f>input1!D9</f>
        <v>เด็กชายไชยณรงค์  บุกขุนทด</v>
      </c>
      <c r="E9" s="69">
        <f>input1!E9</f>
        <v>1</v>
      </c>
      <c r="F9" s="144">
        <v>1</v>
      </c>
      <c r="G9" s="145">
        <v>2</v>
      </c>
      <c r="H9" s="145">
        <v>2</v>
      </c>
      <c r="I9" s="145">
        <v>1</v>
      </c>
      <c r="J9" s="146">
        <v>2</v>
      </c>
      <c r="K9" s="147">
        <v>1</v>
      </c>
      <c r="L9" s="145">
        <v>1</v>
      </c>
      <c r="M9" s="145">
        <v>2</v>
      </c>
      <c r="N9" s="145">
        <v>1</v>
      </c>
      <c r="O9" s="148">
        <v>2</v>
      </c>
      <c r="P9" s="144">
        <v>1</v>
      </c>
      <c r="Q9" s="145">
        <v>3</v>
      </c>
      <c r="R9" s="145">
        <v>1</v>
      </c>
      <c r="S9" s="145">
        <v>1</v>
      </c>
      <c r="T9" s="146">
        <v>2</v>
      </c>
      <c r="U9" s="147">
        <v>1</v>
      </c>
      <c r="V9" s="145">
        <v>1</v>
      </c>
      <c r="W9" s="145">
        <v>2</v>
      </c>
      <c r="X9" s="145">
        <v>1</v>
      </c>
      <c r="Y9" s="148">
        <v>1</v>
      </c>
      <c r="Z9" s="144">
        <v>2</v>
      </c>
      <c r="AA9" s="145">
        <v>2</v>
      </c>
      <c r="AB9" s="145">
        <v>1</v>
      </c>
      <c r="AC9" s="145">
        <v>1</v>
      </c>
      <c r="AD9" s="146">
        <v>1</v>
      </c>
      <c r="AE9" s="16">
        <f t="shared" si="10"/>
        <v>7</v>
      </c>
      <c r="AF9" s="38">
        <f t="shared" si="0"/>
        <v>7</v>
      </c>
      <c r="AG9" s="39">
        <f t="shared" si="1"/>
        <v>3</v>
      </c>
      <c r="AH9" s="39">
        <f t="shared" si="11"/>
        <v>12</v>
      </c>
      <c r="AI9" s="39">
        <f t="shared" si="2"/>
        <v>12</v>
      </c>
      <c r="AJ9" s="39">
        <f t="shared" si="3"/>
        <v>2</v>
      </c>
      <c r="AK9" s="39">
        <f t="shared" si="4"/>
        <v>3</v>
      </c>
      <c r="AL9" s="39">
        <f t="shared" si="12"/>
        <v>11</v>
      </c>
      <c r="AM9" s="39">
        <f t="shared" si="5"/>
        <v>11</v>
      </c>
      <c r="AN9" s="39">
        <f t="shared" si="6"/>
        <v>3</v>
      </c>
      <c r="AO9" s="39">
        <f t="shared" si="7"/>
        <v>3</v>
      </c>
      <c r="AP9" s="39">
        <f t="shared" si="13"/>
        <v>9</v>
      </c>
      <c r="AQ9" s="39">
        <f t="shared" si="8"/>
        <v>9</v>
      </c>
      <c r="AR9" s="39">
        <f t="shared" si="14"/>
        <v>5</v>
      </c>
      <c r="AS9" s="40">
        <f t="shared" si="9"/>
        <v>5</v>
      </c>
      <c r="AT9" s="5"/>
    </row>
    <row r="10" spans="1:46" s="6" customFormat="1" ht="18" customHeight="1">
      <c r="A10" s="57" t="s">
        <v>47</v>
      </c>
      <c r="B10" s="55" t="str">
        <f>input1!B10</f>
        <v>1/10</v>
      </c>
      <c r="C10" s="67" t="str">
        <f>input1!C10</f>
        <v>09306</v>
      </c>
      <c r="D10" s="68" t="str">
        <f>input1!D10</f>
        <v>เด็กชายณัฐนันท์  แก้วประเสริฐ</v>
      </c>
      <c r="E10" s="69">
        <f>input1!E10</f>
        <v>1</v>
      </c>
      <c r="F10" s="149">
        <v>1</v>
      </c>
      <c r="G10" s="150">
        <v>2</v>
      </c>
      <c r="H10" s="150">
        <v>2</v>
      </c>
      <c r="I10" s="150">
        <v>1</v>
      </c>
      <c r="J10" s="151">
        <v>2</v>
      </c>
      <c r="K10" s="152">
        <v>1</v>
      </c>
      <c r="L10" s="150">
        <v>1</v>
      </c>
      <c r="M10" s="150">
        <v>2</v>
      </c>
      <c r="N10" s="150">
        <v>1</v>
      </c>
      <c r="O10" s="153">
        <v>1</v>
      </c>
      <c r="P10" s="149">
        <v>1</v>
      </c>
      <c r="Q10" s="150">
        <v>3</v>
      </c>
      <c r="R10" s="150">
        <v>1</v>
      </c>
      <c r="S10" s="150">
        <v>1</v>
      </c>
      <c r="T10" s="151">
        <v>2</v>
      </c>
      <c r="U10" s="152">
        <v>1</v>
      </c>
      <c r="V10" s="150">
        <v>1</v>
      </c>
      <c r="W10" s="150">
        <v>2</v>
      </c>
      <c r="X10" s="150">
        <v>1</v>
      </c>
      <c r="Y10" s="153">
        <v>1</v>
      </c>
      <c r="Z10" s="149">
        <v>2</v>
      </c>
      <c r="AA10" s="150">
        <v>2</v>
      </c>
      <c r="AB10" s="150">
        <v>1</v>
      </c>
      <c r="AC10" s="150">
        <v>1</v>
      </c>
      <c r="AD10" s="151">
        <v>1</v>
      </c>
      <c r="AE10" s="16">
        <f t="shared" si="10"/>
        <v>7</v>
      </c>
      <c r="AF10" s="41">
        <f t="shared" si="0"/>
        <v>7</v>
      </c>
      <c r="AG10" s="42">
        <f t="shared" si="1"/>
        <v>3</v>
      </c>
      <c r="AH10" s="39">
        <f t="shared" si="11"/>
        <v>12</v>
      </c>
      <c r="AI10" s="42">
        <f t="shared" si="2"/>
        <v>12</v>
      </c>
      <c r="AJ10" s="42">
        <f t="shared" si="3"/>
        <v>2</v>
      </c>
      <c r="AK10" s="42">
        <f t="shared" si="4"/>
        <v>3</v>
      </c>
      <c r="AL10" s="39">
        <f t="shared" si="12"/>
        <v>10</v>
      </c>
      <c r="AM10" s="42">
        <f t="shared" si="5"/>
        <v>10</v>
      </c>
      <c r="AN10" s="42">
        <f t="shared" si="6"/>
        <v>3</v>
      </c>
      <c r="AO10" s="42">
        <f t="shared" si="7"/>
        <v>3</v>
      </c>
      <c r="AP10" s="39">
        <f t="shared" si="13"/>
        <v>9</v>
      </c>
      <c r="AQ10" s="42">
        <f t="shared" si="8"/>
        <v>9</v>
      </c>
      <c r="AR10" s="39">
        <f t="shared" si="14"/>
        <v>5</v>
      </c>
      <c r="AS10" s="43">
        <f t="shared" si="9"/>
        <v>5</v>
      </c>
      <c r="AT10" s="5"/>
    </row>
    <row r="11" spans="1:46" s="6" customFormat="1" ht="18" customHeight="1">
      <c r="A11" s="115" t="s">
        <v>48</v>
      </c>
      <c r="B11" s="55" t="str">
        <f>input1!B11</f>
        <v>1/10</v>
      </c>
      <c r="C11" s="67" t="str">
        <f>input1!C11</f>
        <v>09284</v>
      </c>
      <c r="D11" s="68" t="str">
        <f>input1!D11</f>
        <v>เด็กชายณัฐภัทร  พรหมศรี</v>
      </c>
      <c r="E11" s="69">
        <f>input1!E11</f>
        <v>1</v>
      </c>
      <c r="F11" s="149">
        <v>1</v>
      </c>
      <c r="G11" s="150">
        <v>2</v>
      </c>
      <c r="H11" s="150">
        <v>1</v>
      </c>
      <c r="I11" s="150">
        <v>1</v>
      </c>
      <c r="J11" s="151">
        <v>2</v>
      </c>
      <c r="K11" s="152">
        <v>1</v>
      </c>
      <c r="L11" s="150">
        <v>1</v>
      </c>
      <c r="M11" s="150">
        <v>2</v>
      </c>
      <c r="N11" s="150">
        <v>1</v>
      </c>
      <c r="O11" s="153">
        <v>2</v>
      </c>
      <c r="P11" s="149">
        <v>1</v>
      </c>
      <c r="Q11" s="150">
        <v>3</v>
      </c>
      <c r="R11" s="150">
        <v>1</v>
      </c>
      <c r="S11" s="150">
        <v>1</v>
      </c>
      <c r="T11" s="151">
        <v>2</v>
      </c>
      <c r="U11" s="152">
        <v>1</v>
      </c>
      <c r="V11" s="150">
        <v>1</v>
      </c>
      <c r="W11" s="150">
        <v>2</v>
      </c>
      <c r="X11" s="150">
        <v>1</v>
      </c>
      <c r="Y11" s="153">
        <v>1</v>
      </c>
      <c r="Z11" s="149">
        <v>2</v>
      </c>
      <c r="AA11" s="150">
        <v>2</v>
      </c>
      <c r="AB11" s="150">
        <v>1</v>
      </c>
      <c r="AC11" s="150">
        <v>1</v>
      </c>
      <c r="AD11" s="151">
        <v>2</v>
      </c>
      <c r="AE11" s="16">
        <f t="shared" si="10"/>
        <v>6</v>
      </c>
      <c r="AF11" s="41">
        <f t="shared" si="0"/>
        <v>6</v>
      </c>
      <c r="AG11" s="42">
        <f t="shared" si="1"/>
        <v>3</v>
      </c>
      <c r="AH11" s="39">
        <f t="shared" si="11"/>
        <v>12</v>
      </c>
      <c r="AI11" s="42">
        <f t="shared" si="2"/>
        <v>12</v>
      </c>
      <c r="AJ11" s="42">
        <f t="shared" si="3"/>
        <v>2</v>
      </c>
      <c r="AK11" s="42">
        <f t="shared" si="4"/>
        <v>2</v>
      </c>
      <c r="AL11" s="39">
        <f t="shared" si="12"/>
        <v>10</v>
      </c>
      <c r="AM11" s="42">
        <f t="shared" si="5"/>
        <v>10</v>
      </c>
      <c r="AN11" s="42">
        <f t="shared" si="6"/>
        <v>3</v>
      </c>
      <c r="AO11" s="42">
        <f t="shared" si="7"/>
        <v>3</v>
      </c>
      <c r="AP11" s="39">
        <f t="shared" si="13"/>
        <v>9</v>
      </c>
      <c r="AQ11" s="42">
        <f t="shared" si="8"/>
        <v>9</v>
      </c>
      <c r="AR11" s="39">
        <f t="shared" si="14"/>
        <v>5</v>
      </c>
      <c r="AS11" s="43">
        <f t="shared" si="9"/>
        <v>5</v>
      </c>
      <c r="AT11" s="5"/>
    </row>
    <row r="12" spans="1:46" s="6" customFormat="1" ht="18" customHeight="1">
      <c r="A12" s="116" t="s">
        <v>49</v>
      </c>
      <c r="B12" s="55" t="str">
        <f>input1!B12</f>
        <v>1/10</v>
      </c>
      <c r="C12" s="67" t="str">
        <f>input1!C12</f>
        <v>09285</v>
      </c>
      <c r="D12" s="68" t="str">
        <f>input1!D12</f>
        <v>เด็กชายณัฐวุฒิ  รามคล้าย</v>
      </c>
      <c r="E12" s="69">
        <f>input1!E12</f>
        <v>1</v>
      </c>
      <c r="F12" s="154">
        <v>1</v>
      </c>
      <c r="G12" s="155">
        <v>2</v>
      </c>
      <c r="H12" s="155">
        <v>1</v>
      </c>
      <c r="I12" s="155">
        <v>1</v>
      </c>
      <c r="J12" s="156">
        <v>2</v>
      </c>
      <c r="K12" s="28">
        <v>1</v>
      </c>
      <c r="L12" s="155">
        <v>1</v>
      </c>
      <c r="M12" s="155">
        <v>2</v>
      </c>
      <c r="N12" s="155">
        <v>1</v>
      </c>
      <c r="O12" s="157">
        <v>2</v>
      </c>
      <c r="P12" s="158">
        <v>1</v>
      </c>
      <c r="Q12" s="155">
        <v>3</v>
      </c>
      <c r="R12" s="155">
        <v>1</v>
      </c>
      <c r="S12" s="155">
        <v>1</v>
      </c>
      <c r="T12" s="156">
        <v>2</v>
      </c>
      <c r="U12" s="28">
        <v>1</v>
      </c>
      <c r="V12" s="155">
        <v>1</v>
      </c>
      <c r="W12" s="155">
        <v>2</v>
      </c>
      <c r="X12" s="155">
        <v>1</v>
      </c>
      <c r="Y12" s="157">
        <v>1</v>
      </c>
      <c r="Z12" s="158">
        <v>2</v>
      </c>
      <c r="AA12" s="155">
        <v>2</v>
      </c>
      <c r="AB12" s="155">
        <v>1</v>
      </c>
      <c r="AC12" s="155">
        <v>2</v>
      </c>
      <c r="AD12" s="156">
        <v>1</v>
      </c>
      <c r="AE12" s="16">
        <f t="shared" si="10"/>
        <v>7</v>
      </c>
      <c r="AF12" s="41">
        <f t="shared" si="0"/>
        <v>7</v>
      </c>
      <c r="AG12" s="42">
        <f t="shared" si="1"/>
        <v>3</v>
      </c>
      <c r="AH12" s="39">
        <f t="shared" si="11"/>
        <v>12</v>
      </c>
      <c r="AI12" s="42">
        <f t="shared" si="2"/>
        <v>12</v>
      </c>
      <c r="AJ12" s="42">
        <f t="shared" si="3"/>
        <v>2</v>
      </c>
      <c r="AK12" s="42">
        <f t="shared" si="4"/>
        <v>3</v>
      </c>
      <c r="AL12" s="39">
        <f t="shared" si="12"/>
        <v>11</v>
      </c>
      <c r="AM12" s="42">
        <f t="shared" si="5"/>
        <v>11</v>
      </c>
      <c r="AN12" s="42">
        <f t="shared" si="6"/>
        <v>3</v>
      </c>
      <c r="AO12" s="42">
        <f t="shared" si="7"/>
        <v>3</v>
      </c>
      <c r="AP12" s="39">
        <f t="shared" si="13"/>
        <v>9</v>
      </c>
      <c r="AQ12" s="42">
        <f t="shared" si="8"/>
        <v>9</v>
      </c>
      <c r="AR12" s="39">
        <f t="shared" si="14"/>
        <v>5</v>
      </c>
      <c r="AS12" s="43">
        <f t="shared" si="9"/>
        <v>5</v>
      </c>
      <c r="AT12" s="5"/>
    </row>
    <row r="13" spans="1:46" s="6" customFormat="1" ht="18" customHeight="1" thickBot="1">
      <c r="A13" s="117" t="s">
        <v>50</v>
      </c>
      <c r="B13" s="56" t="str">
        <f>input1!B13</f>
        <v>1/10</v>
      </c>
      <c r="C13" s="70" t="str">
        <f>input1!C13</f>
        <v>09286</v>
      </c>
      <c r="D13" s="71" t="str">
        <f>input1!D13</f>
        <v>เด็กชายติณณภพ  ธนาวุฒิ</v>
      </c>
      <c r="E13" s="72">
        <f>input1!E13</f>
        <v>1</v>
      </c>
      <c r="F13" s="159">
        <v>1</v>
      </c>
      <c r="G13" s="160">
        <v>2</v>
      </c>
      <c r="H13" s="160">
        <v>1</v>
      </c>
      <c r="I13" s="160">
        <v>1</v>
      </c>
      <c r="J13" s="161">
        <v>2</v>
      </c>
      <c r="K13" s="162">
        <v>1</v>
      </c>
      <c r="L13" s="160">
        <v>1</v>
      </c>
      <c r="M13" s="160">
        <v>2</v>
      </c>
      <c r="N13" s="160">
        <v>1</v>
      </c>
      <c r="O13" s="163">
        <v>2</v>
      </c>
      <c r="P13" s="159">
        <v>1</v>
      </c>
      <c r="Q13" s="160">
        <v>3</v>
      </c>
      <c r="R13" s="160">
        <v>1</v>
      </c>
      <c r="S13" s="160">
        <v>1</v>
      </c>
      <c r="T13" s="161">
        <v>2</v>
      </c>
      <c r="U13" s="162">
        <v>1</v>
      </c>
      <c r="V13" s="160">
        <v>1</v>
      </c>
      <c r="W13" s="160">
        <v>2</v>
      </c>
      <c r="X13" s="160">
        <v>1</v>
      </c>
      <c r="Y13" s="163">
        <v>1</v>
      </c>
      <c r="Z13" s="159">
        <v>2</v>
      </c>
      <c r="AA13" s="160">
        <v>3</v>
      </c>
      <c r="AB13" s="160">
        <v>1</v>
      </c>
      <c r="AC13" s="160">
        <v>1</v>
      </c>
      <c r="AD13" s="161">
        <v>1</v>
      </c>
      <c r="AE13" s="16">
        <f t="shared" si="10"/>
        <v>6</v>
      </c>
      <c r="AF13" s="44">
        <v>1</v>
      </c>
      <c r="AG13" s="45">
        <f t="shared" si="1"/>
        <v>3</v>
      </c>
      <c r="AH13" s="39">
        <f t="shared" si="11"/>
        <v>13</v>
      </c>
      <c r="AI13" s="45">
        <f t="shared" si="2"/>
        <v>13</v>
      </c>
      <c r="AJ13" s="45">
        <f t="shared" si="3"/>
        <v>2</v>
      </c>
      <c r="AK13" s="45">
        <f t="shared" si="4"/>
        <v>3</v>
      </c>
      <c r="AL13" s="39">
        <f t="shared" si="12"/>
        <v>11</v>
      </c>
      <c r="AM13" s="45">
        <f t="shared" si="5"/>
        <v>11</v>
      </c>
      <c r="AN13" s="45">
        <f t="shared" si="6"/>
        <v>3</v>
      </c>
      <c r="AO13" s="45">
        <f t="shared" si="7"/>
        <v>3</v>
      </c>
      <c r="AP13" s="39">
        <f t="shared" si="13"/>
        <v>9</v>
      </c>
      <c r="AQ13" s="45">
        <f t="shared" si="8"/>
        <v>9</v>
      </c>
      <c r="AR13" s="39">
        <f t="shared" si="14"/>
        <v>5</v>
      </c>
      <c r="AS13" s="46">
        <f t="shared" si="9"/>
        <v>5</v>
      </c>
      <c r="AT13" s="5"/>
    </row>
    <row r="14" spans="1:46" s="6" customFormat="1" ht="18" customHeight="1">
      <c r="A14" s="113" t="s">
        <v>51</v>
      </c>
      <c r="B14" s="55" t="str">
        <f>input1!B14</f>
        <v>1/10</v>
      </c>
      <c r="C14" s="67" t="str">
        <f>input1!C14</f>
        <v>09287</v>
      </c>
      <c r="D14" s="68" t="str">
        <f>input1!D14</f>
        <v>เด็กชายเตชสิทธิ์  เพ็งพิภาค</v>
      </c>
      <c r="E14" s="69">
        <f>input1!E14</f>
        <v>1</v>
      </c>
      <c r="F14" s="144">
        <v>1</v>
      </c>
      <c r="G14" s="145">
        <v>2</v>
      </c>
      <c r="H14" s="145">
        <v>1</v>
      </c>
      <c r="I14" s="145">
        <v>1</v>
      </c>
      <c r="J14" s="146">
        <v>2</v>
      </c>
      <c r="K14" s="147">
        <v>1</v>
      </c>
      <c r="L14" s="145">
        <v>1</v>
      </c>
      <c r="M14" s="145">
        <v>2</v>
      </c>
      <c r="N14" s="145">
        <v>1</v>
      </c>
      <c r="O14" s="148">
        <v>2</v>
      </c>
      <c r="P14" s="144">
        <v>1</v>
      </c>
      <c r="Q14" s="145">
        <v>3</v>
      </c>
      <c r="R14" s="145">
        <v>1</v>
      </c>
      <c r="S14" s="145">
        <v>1</v>
      </c>
      <c r="T14" s="146">
        <v>2</v>
      </c>
      <c r="U14" s="147">
        <v>1</v>
      </c>
      <c r="V14" s="145">
        <v>1</v>
      </c>
      <c r="W14" s="145">
        <v>2</v>
      </c>
      <c r="X14" s="145">
        <v>1</v>
      </c>
      <c r="Y14" s="148">
        <v>1</v>
      </c>
      <c r="Z14" s="144">
        <v>2</v>
      </c>
      <c r="AA14" s="145">
        <v>2</v>
      </c>
      <c r="AB14" s="145">
        <v>1</v>
      </c>
      <c r="AC14" s="145">
        <v>1</v>
      </c>
      <c r="AD14" s="146">
        <v>1</v>
      </c>
      <c r="AE14" s="16">
        <f t="shared" si="10"/>
        <v>6</v>
      </c>
      <c r="AF14" s="38">
        <f t="shared" si="0"/>
        <v>6</v>
      </c>
      <c r="AG14" s="39">
        <f t="shared" si="1"/>
        <v>3</v>
      </c>
      <c r="AH14" s="39">
        <f t="shared" si="11"/>
        <v>12</v>
      </c>
      <c r="AI14" s="39">
        <f t="shared" si="2"/>
        <v>12</v>
      </c>
      <c r="AJ14" s="39">
        <f t="shared" si="3"/>
        <v>2</v>
      </c>
      <c r="AK14" s="39">
        <f t="shared" si="4"/>
        <v>3</v>
      </c>
      <c r="AL14" s="39">
        <f t="shared" si="12"/>
        <v>11</v>
      </c>
      <c r="AM14" s="39">
        <f t="shared" si="5"/>
        <v>11</v>
      </c>
      <c r="AN14" s="39">
        <f t="shared" si="6"/>
        <v>3</v>
      </c>
      <c r="AO14" s="39">
        <f t="shared" si="7"/>
        <v>3</v>
      </c>
      <c r="AP14" s="39">
        <f t="shared" si="13"/>
        <v>9</v>
      </c>
      <c r="AQ14" s="39">
        <f t="shared" si="8"/>
        <v>9</v>
      </c>
      <c r="AR14" s="39">
        <f t="shared" si="14"/>
        <v>5</v>
      </c>
      <c r="AS14" s="40">
        <f t="shared" si="9"/>
        <v>5</v>
      </c>
      <c r="AT14" s="5"/>
    </row>
    <row r="15" spans="1:46" s="6" customFormat="1" ht="18" customHeight="1">
      <c r="A15" s="57" t="s">
        <v>52</v>
      </c>
      <c r="B15" s="55" t="str">
        <f>input1!B15</f>
        <v>1/10</v>
      </c>
      <c r="C15" s="67" t="str">
        <f>input1!C15</f>
        <v>09288</v>
      </c>
      <c r="D15" s="68" t="str">
        <f>input1!D15</f>
        <v>เด็กชายธรรมวัฒต์  ดคณา</v>
      </c>
      <c r="E15" s="69">
        <f>input1!E15</f>
        <v>1</v>
      </c>
      <c r="F15" s="154">
        <v>1</v>
      </c>
      <c r="G15" s="155">
        <v>2</v>
      </c>
      <c r="H15" s="155">
        <v>1</v>
      </c>
      <c r="I15" s="155">
        <v>1</v>
      </c>
      <c r="J15" s="156">
        <v>2</v>
      </c>
      <c r="K15" s="28">
        <v>1</v>
      </c>
      <c r="L15" s="155">
        <v>1</v>
      </c>
      <c r="M15" s="155">
        <v>2</v>
      </c>
      <c r="N15" s="155">
        <v>1</v>
      </c>
      <c r="O15" s="157">
        <v>2</v>
      </c>
      <c r="P15" s="158">
        <v>1</v>
      </c>
      <c r="Q15" s="155">
        <v>3</v>
      </c>
      <c r="R15" s="155">
        <v>1</v>
      </c>
      <c r="S15" s="155">
        <v>1</v>
      </c>
      <c r="T15" s="156">
        <v>3</v>
      </c>
      <c r="U15" s="28">
        <v>1</v>
      </c>
      <c r="V15" s="155">
        <v>1</v>
      </c>
      <c r="W15" s="155">
        <v>2</v>
      </c>
      <c r="X15" s="155">
        <v>1</v>
      </c>
      <c r="Y15" s="157">
        <v>1</v>
      </c>
      <c r="Z15" s="158">
        <v>2</v>
      </c>
      <c r="AA15" s="155">
        <v>2</v>
      </c>
      <c r="AB15" s="155">
        <v>1</v>
      </c>
      <c r="AC15" s="155">
        <v>1</v>
      </c>
      <c r="AD15" s="156">
        <v>1</v>
      </c>
      <c r="AE15" s="16">
        <f t="shared" si="10"/>
        <v>6</v>
      </c>
      <c r="AF15" s="41">
        <f t="shared" si="0"/>
        <v>6</v>
      </c>
      <c r="AG15" s="42">
        <f t="shared" si="1"/>
        <v>3</v>
      </c>
      <c r="AH15" s="39">
        <f t="shared" si="11"/>
        <v>12</v>
      </c>
      <c r="AI15" s="42">
        <f t="shared" si="2"/>
        <v>12</v>
      </c>
      <c r="AJ15" s="42">
        <f t="shared" si="3"/>
        <v>2</v>
      </c>
      <c r="AK15" s="42">
        <f t="shared" si="4"/>
        <v>3</v>
      </c>
      <c r="AL15" s="39">
        <f t="shared" si="12"/>
        <v>12</v>
      </c>
      <c r="AM15" s="42">
        <f t="shared" si="5"/>
        <v>12</v>
      </c>
      <c r="AN15" s="42">
        <f t="shared" si="6"/>
        <v>3</v>
      </c>
      <c r="AO15" s="42">
        <f t="shared" si="7"/>
        <v>3</v>
      </c>
      <c r="AP15" s="39">
        <f t="shared" si="13"/>
        <v>9</v>
      </c>
      <c r="AQ15" s="42">
        <f t="shared" si="8"/>
        <v>9</v>
      </c>
      <c r="AR15" s="39">
        <f t="shared" si="14"/>
        <v>5</v>
      </c>
      <c r="AS15" s="43">
        <f t="shared" si="9"/>
        <v>5</v>
      </c>
      <c r="AT15" s="5"/>
    </row>
    <row r="16" spans="1:46" s="6" customFormat="1" ht="18" customHeight="1">
      <c r="A16" s="115" t="s">
        <v>53</v>
      </c>
      <c r="B16" s="55" t="str">
        <f>input1!B16</f>
        <v>1/10</v>
      </c>
      <c r="C16" s="67" t="str">
        <f>input1!C16</f>
        <v>09289</v>
      </c>
      <c r="D16" s="68" t="str">
        <f>input1!D16</f>
        <v>เด็กชายธีมากร  น้ำเงิน</v>
      </c>
      <c r="E16" s="69">
        <f>input1!E16</f>
        <v>1</v>
      </c>
      <c r="F16" s="149">
        <v>1</v>
      </c>
      <c r="G16" s="150">
        <v>2</v>
      </c>
      <c r="H16" s="150">
        <v>1</v>
      </c>
      <c r="I16" s="150">
        <v>1</v>
      </c>
      <c r="J16" s="151">
        <v>2</v>
      </c>
      <c r="K16" s="152">
        <v>1</v>
      </c>
      <c r="L16" s="150">
        <v>1</v>
      </c>
      <c r="M16" s="150">
        <v>2</v>
      </c>
      <c r="N16" s="150">
        <v>1</v>
      </c>
      <c r="O16" s="153">
        <v>2</v>
      </c>
      <c r="P16" s="149">
        <v>1</v>
      </c>
      <c r="Q16" s="150">
        <v>3</v>
      </c>
      <c r="R16" s="150">
        <v>1</v>
      </c>
      <c r="S16" s="150">
        <v>1</v>
      </c>
      <c r="T16" s="151">
        <v>2</v>
      </c>
      <c r="U16" s="152">
        <v>1</v>
      </c>
      <c r="V16" s="150">
        <v>1</v>
      </c>
      <c r="W16" s="150">
        <v>2</v>
      </c>
      <c r="X16" s="150">
        <v>1</v>
      </c>
      <c r="Y16" s="153">
        <v>1</v>
      </c>
      <c r="Z16" s="149">
        <v>2</v>
      </c>
      <c r="AA16" s="150">
        <v>2</v>
      </c>
      <c r="AB16" s="150">
        <v>1</v>
      </c>
      <c r="AC16" s="150">
        <v>1</v>
      </c>
      <c r="AD16" s="151">
        <v>1</v>
      </c>
      <c r="AE16" s="16">
        <f t="shared" si="10"/>
        <v>6</v>
      </c>
      <c r="AF16" s="41">
        <f t="shared" si="0"/>
        <v>6</v>
      </c>
      <c r="AG16" s="42">
        <f t="shared" si="1"/>
        <v>3</v>
      </c>
      <c r="AH16" s="39">
        <f t="shared" si="11"/>
        <v>12</v>
      </c>
      <c r="AI16" s="42">
        <f t="shared" si="2"/>
        <v>12</v>
      </c>
      <c r="AJ16" s="42">
        <f t="shared" si="3"/>
        <v>2</v>
      </c>
      <c r="AK16" s="42">
        <f t="shared" si="4"/>
        <v>3</v>
      </c>
      <c r="AL16" s="39">
        <f t="shared" si="12"/>
        <v>11</v>
      </c>
      <c r="AM16" s="42">
        <f t="shared" si="5"/>
        <v>11</v>
      </c>
      <c r="AN16" s="42">
        <f t="shared" si="6"/>
        <v>3</v>
      </c>
      <c r="AO16" s="42">
        <f t="shared" si="7"/>
        <v>3</v>
      </c>
      <c r="AP16" s="39">
        <f t="shared" si="13"/>
        <v>9</v>
      </c>
      <c r="AQ16" s="42">
        <f t="shared" si="8"/>
        <v>9</v>
      </c>
      <c r="AR16" s="39">
        <f t="shared" si="14"/>
        <v>5</v>
      </c>
      <c r="AS16" s="43">
        <f t="shared" si="9"/>
        <v>5</v>
      </c>
      <c r="AT16" s="5"/>
    </row>
    <row r="17" spans="1:46" s="6" customFormat="1" ht="18" customHeight="1">
      <c r="A17" s="116" t="s">
        <v>54</v>
      </c>
      <c r="B17" s="55" t="str">
        <f>input1!B17</f>
        <v>1/10</v>
      </c>
      <c r="C17" s="67" t="str">
        <f>input1!C17</f>
        <v>09290</v>
      </c>
      <c r="D17" s="68" t="str">
        <f>input1!D17</f>
        <v>เด็กชายนัทวุฒิ  ลอยดี</v>
      </c>
      <c r="E17" s="69">
        <f>input1!E17</f>
        <v>1</v>
      </c>
      <c r="F17" s="149">
        <v>1</v>
      </c>
      <c r="G17" s="150">
        <v>3</v>
      </c>
      <c r="H17" s="150">
        <v>1</v>
      </c>
      <c r="I17" s="150">
        <v>1</v>
      </c>
      <c r="J17" s="151">
        <v>2</v>
      </c>
      <c r="K17" s="152">
        <v>1</v>
      </c>
      <c r="L17" s="150">
        <v>1</v>
      </c>
      <c r="M17" s="150">
        <v>2</v>
      </c>
      <c r="N17" s="150">
        <v>1</v>
      </c>
      <c r="O17" s="153">
        <v>1</v>
      </c>
      <c r="P17" s="149">
        <v>1</v>
      </c>
      <c r="Q17" s="150">
        <v>3</v>
      </c>
      <c r="R17" s="150">
        <v>1</v>
      </c>
      <c r="S17" s="150">
        <v>1</v>
      </c>
      <c r="T17" s="151">
        <v>2</v>
      </c>
      <c r="U17" s="152">
        <v>1</v>
      </c>
      <c r="V17" s="150">
        <v>1</v>
      </c>
      <c r="W17" s="150">
        <v>2</v>
      </c>
      <c r="X17" s="150">
        <v>1</v>
      </c>
      <c r="Y17" s="153">
        <v>1</v>
      </c>
      <c r="Z17" s="149">
        <v>2</v>
      </c>
      <c r="AA17" s="150">
        <v>2</v>
      </c>
      <c r="AB17" s="150">
        <v>1</v>
      </c>
      <c r="AC17" s="150">
        <v>1</v>
      </c>
      <c r="AD17" s="151">
        <v>2</v>
      </c>
      <c r="AE17" s="16">
        <f t="shared" si="10"/>
        <v>6</v>
      </c>
      <c r="AF17" s="41">
        <f t="shared" si="0"/>
        <v>6</v>
      </c>
      <c r="AG17" s="42">
        <f t="shared" si="1"/>
        <v>3</v>
      </c>
      <c r="AH17" s="39">
        <f t="shared" si="11"/>
        <v>12</v>
      </c>
      <c r="AI17" s="42">
        <f t="shared" si="2"/>
        <v>12</v>
      </c>
      <c r="AJ17" s="42">
        <f t="shared" si="3"/>
        <v>2</v>
      </c>
      <c r="AK17" s="42">
        <f t="shared" si="4"/>
        <v>2</v>
      </c>
      <c r="AL17" s="39">
        <f t="shared" si="12"/>
        <v>10</v>
      </c>
      <c r="AM17" s="42">
        <f t="shared" si="5"/>
        <v>10</v>
      </c>
      <c r="AN17" s="42">
        <f t="shared" si="6"/>
        <v>3</v>
      </c>
      <c r="AO17" s="42">
        <f t="shared" si="7"/>
        <v>3</v>
      </c>
      <c r="AP17" s="39">
        <f t="shared" si="13"/>
        <v>9</v>
      </c>
      <c r="AQ17" s="42">
        <f t="shared" si="8"/>
        <v>9</v>
      </c>
      <c r="AR17" s="39">
        <f t="shared" si="14"/>
        <v>5</v>
      </c>
      <c r="AS17" s="43">
        <f t="shared" si="9"/>
        <v>5</v>
      </c>
      <c r="AT17" s="5"/>
    </row>
    <row r="18" spans="1:46" s="6" customFormat="1" ht="18" customHeight="1" thickBot="1">
      <c r="A18" s="117" t="s">
        <v>55</v>
      </c>
      <c r="B18" s="56" t="str">
        <f>input1!B18</f>
        <v>1/10</v>
      </c>
      <c r="C18" s="70" t="str">
        <f>input1!C18</f>
        <v>09291</v>
      </c>
      <c r="D18" s="71" t="str">
        <f>input1!D18</f>
        <v>เด็กชายปกรณ์  เดชพร</v>
      </c>
      <c r="E18" s="72">
        <f>input1!E18</f>
        <v>1</v>
      </c>
      <c r="F18" s="159">
        <v>1</v>
      </c>
      <c r="G18" s="160">
        <v>2</v>
      </c>
      <c r="H18" s="160">
        <v>1</v>
      </c>
      <c r="I18" s="160">
        <v>1</v>
      </c>
      <c r="J18" s="161">
        <v>2</v>
      </c>
      <c r="K18" s="162">
        <v>1</v>
      </c>
      <c r="L18" s="160">
        <v>1</v>
      </c>
      <c r="M18" s="160">
        <v>2</v>
      </c>
      <c r="N18" s="160">
        <v>1</v>
      </c>
      <c r="O18" s="163">
        <v>2</v>
      </c>
      <c r="P18" s="159">
        <v>1</v>
      </c>
      <c r="Q18" s="160">
        <v>3</v>
      </c>
      <c r="R18" s="160">
        <v>1</v>
      </c>
      <c r="S18" s="160">
        <v>1</v>
      </c>
      <c r="T18" s="161">
        <v>2</v>
      </c>
      <c r="U18" s="162">
        <v>1</v>
      </c>
      <c r="V18" s="160">
        <v>1</v>
      </c>
      <c r="W18" s="160">
        <v>2</v>
      </c>
      <c r="X18" s="160">
        <v>1</v>
      </c>
      <c r="Y18" s="163">
        <v>1</v>
      </c>
      <c r="Z18" s="159">
        <v>2</v>
      </c>
      <c r="AA18" s="160">
        <v>2</v>
      </c>
      <c r="AB18" s="160">
        <v>1</v>
      </c>
      <c r="AC18" s="160">
        <v>2</v>
      </c>
      <c r="AD18" s="161">
        <v>1</v>
      </c>
      <c r="AE18" s="170">
        <f t="shared" si="10"/>
        <v>7</v>
      </c>
      <c r="AF18" s="44">
        <f t="shared" si="0"/>
        <v>7</v>
      </c>
      <c r="AG18" s="45">
        <f t="shared" si="1"/>
        <v>3</v>
      </c>
      <c r="AH18" s="171">
        <f t="shared" si="11"/>
        <v>12</v>
      </c>
      <c r="AI18" s="45">
        <f t="shared" si="2"/>
        <v>12</v>
      </c>
      <c r="AJ18" s="45">
        <f t="shared" si="3"/>
        <v>2</v>
      </c>
      <c r="AK18" s="45">
        <f t="shared" si="4"/>
        <v>3</v>
      </c>
      <c r="AL18" s="171">
        <f t="shared" si="12"/>
        <v>11</v>
      </c>
      <c r="AM18" s="45">
        <f t="shared" si="5"/>
        <v>11</v>
      </c>
      <c r="AN18" s="45">
        <f t="shared" si="6"/>
        <v>3</v>
      </c>
      <c r="AO18" s="45">
        <f t="shared" si="7"/>
        <v>3</v>
      </c>
      <c r="AP18" s="171">
        <f t="shared" si="13"/>
        <v>9</v>
      </c>
      <c r="AQ18" s="45">
        <f t="shared" si="8"/>
        <v>9</v>
      </c>
      <c r="AR18" s="171">
        <f t="shared" si="14"/>
        <v>5</v>
      </c>
      <c r="AS18" s="46">
        <f t="shared" si="9"/>
        <v>5</v>
      </c>
      <c r="AT18" s="5"/>
    </row>
    <row r="19" spans="1:46" s="6" customFormat="1" ht="18" customHeight="1">
      <c r="A19" s="113" t="s">
        <v>56</v>
      </c>
      <c r="B19" s="55" t="str">
        <f>input1!B19</f>
        <v>1/10</v>
      </c>
      <c r="C19" s="67" t="str">
        <f>input1!C19</f>
        <v>09292</v>
      </c>
      <c r="D19" s="68" t="str">
        <f>input1!D19</f>
        <v>เด็กชายปัญญวัฒน์  สังข์ทอง</v>
      </c>
      <c r="E19" s="69">
        <f>input1!E19</f>
        <v>1</v>
      </c>
      <c r="F19" s="144">
        <v>1</v>
      </c>
      <c r="G19" s="145">
        <v>2</v>
      </c>
      <c r="H19" s="145">
        <v>1</v>
      </c>
      <c r="I19" s="145">
        <v>1</v>
      </c>
      <c r="J19" s="146">
        <v>2</v>
      </c>
      <c r="K19" s="147">
        <v>1</v>
      </c>
      <c r="L19" s="145">
        <v>1</v>
      </c>
      <c r="M19" s="145">
        <v>2</v>
      </c>
      <c r="N19" s="145">
        <v>1</v>
      </c>
      <c r="O19" s="148">
        <v>2</v>
      </c>
      <c r="P19" s="144">
        <v>1</v>
      </c>
      <c r="Q19" s="145">
        <v>3</v>
      </c>
      <c r="R19" s="145">
        <v>1</v>
      </c>
      <c r="S19" s="145">
        <v>1</v>
      </c>
      <c r="T19" s="146">
        <v>2</v>
      </c>
      <c r="U19" s="147">
        <v>1</v>
      </c>
      <c r="V19" s="145">
        <v>1</v>
      </c>
      <c r="W19" s="145">
        <v>2</v>
      </c>
      <c r="X19" s="145">
        <v>1</v>
      </c>
      <c r="Y19" s="148">
        <v>1</v>
      </c>
      <c r="Z19" s="144">
        <v>2</v>
      </c>
      <c r="AA19" s="145">
        <v>2</v>
      </c>
      <c r="AB19" s="145">
        <v>1</v>
      </c>
      <c r="AC19" s="145">
        <v>1</v>
      </c>
      <c r="AD19" s="146">
        <v>1</v>
      </c>
      <c r="AE19" s="16">
        <f t="shared" si="10"/>
        <v>6</v>
      </c>
      <c r="AF19" s="38">
        <f t="shared" si="0"/>
        <v>6</v>
      </c>
      <c r="AG19" s="39">
        <f t="shared" si="1"/>
        <v>3</v>
      </c>
      <c r="AH19" s="39">
        <f t="shared" si="11"/>
        <v>12</v>
      </c>
      <c r="AI19" s="39">
        <f t="shared" si="2"/>
        <v>12</v>
      </c>
      <c r="AJ19" s="39">
        <f t="shared" si="3"/>
        <v>2</v>
      </c>
      <c r="AK19" s="39">
        <f t="shared" si="4"/>
        <v>3</v>
      </c>
      <c r="AL19" s="39">
        <f t="shared" si="12"/>
        <v>11</v>
      </c>
      <c r="AM19" s="39">
        <f t="shared" si="5"/>
        <v>11</v>
      </c>
      <c r="AN19" s="39">
        <f t="shared" si="6"/>
        <v>3</v>
      </c>
      <c r="AO19" s="39">
        <f t="shared" si="7"/>
        <v>3</v>
      </c>
      <c r="AP19" s="39">
        <f t="shared" si="13"/>
        <v>9</v>
      </c>
      <c r="AQ19" s="39">
        <f t="shared" si="8"/>
        <v>9</v>
      </c>
      <c r="AR19" s="39">
        <f t="shared" si="14"/>
        <v>5</v>
      </c>
      <c r="AS19" s="40">
        <f t="shared" si="9"/>
        <v>5</v>
      </c>
      <c r="AT19" s="5"/>
    </row>
    <row r="20" spans="1:71" s="6" customFormat="1" ht="18" customHeight="1">
      <c r="A20" s="57" t="s">
        <v>12</v>
      </c>
      <c r="B20" s="55" t="str">
        <f>input1!B20</f>
        <v>1/10</v>
      </c>
      <c r="C20" s="67" t="str">
        <f>input1!C20</f>
        <v>09293</v>
      </c>
      <c r="D20" s="68" t="str">
        <f>input1!D20</f>
        <v>เด็กชายปาราเมศ  เครือหวัง</v>
      </c>
      <c r="E20" s="69">
        <f>input1!E20</f>
        <v>1</v>
      </c>
      <c r="F20" s="149">
        <v>1</v>
      </c>
      <c r="G20" s="150">
        <v>2</v>
      </c>
      <c r="H20" s="150">
        <v>1</v>
      </c>
      <c r="I20" s="150">
        <v>1</v>
      </c>
      <c r="J20" s="151">
        <v>2</v>
      </c>
      <c r="K20" s="152">
        <v>1</v>
      </c>
      <c r="L20" s="150">
        <v>1</v>
      </c>
      <c r="M20" s="150">
        <v>2</v>
      </c>
      <c r="N20" s="150">
        <v>1</v>
      </c>
      <c r="O20" s="153">
        <v>2</v>
      </c>
      <c r="P20" s="149">
        <v>1</v>
      </c>
      <c r="Q20" s="150">
        <v>3</v>
      </c>
      <c r="R20" s="150">
        <v>1</v>
      </c>
      <c r="S20" s="150">
        <v>1</v>
      </c>
      <c r="T20" s="151">
        <v>3</v>
      </c>
      <c r="U20" s="152">
        <v>1</v>
      </c>
      <c r="V20" s="150">
        <v>1</v>
      </c>
      <c r="W20" s="150">
        <v>3</v>
      </c>
      <c r="X20" s="150">
        <v>1</v>
      </c>
      <c r="Y20" s="153">
        <v>1</v>
      </c>
      <c r="Z20" s="149">
        <v>2</v>
      </c>
      <c r="AA20" s="150">
        <v>2</v>
      </c>
      <c r="AB20" s="150">
        <v>1</v>
      </c>
      <c r="AC20" s="150">
        <v>1</v>
      </c>
      <c r="AD20" s="151">
        <v>1</v>
      </c>
      <c r="AE20" s="16">
        <f t="shared" si="10"/>
        <v>6</v>
      </c>
      <c r="AF20" s="38">
        <f aca="true" t="shared" si="15" ref="AF20:AF43">IF(AE20=0,"0",AE20)</f>
        <v>6</v>
      </c>
      <c r="AG20" s="39">
        <f aca="true" t="shared" si="16" ref="AG20:AG43">IF(L20=3,1,IF(L20=2,2,IF(L20=1,3)))</f>
        <v>3</v>
      </c>
      <c r="AH20" s="39">
        <f aca="true" t="shared" si="17" ref="AH20:AH43">J20+AG20+Q20+W20+AA20</f>
        <v>13</v>
      </c>
      <c r="AI20" s="39">
        <f aca="true" t="shared" si="18" ref="AI20:AI43">IF(AH20=0,"0",AH20)</f>
        <v>13</v>
      </c>
      <c r="AJ20" s="39">
        <f aca="true" t="shared" si="19" ref="AJ20:AJ43">IF(Z20=3,1,IF(Z20=2,2,IF(Z20=1,3)))</f>
        <v>2</v>
      </c>
      <c r="AK20" s="39">
        <f aca="true" t="shared" si="20" ref="AK20:AK43">IF(AD20=3,1,IF(AD20=2,2,IF(AD20=1,3)))</f>
        <v>3</v>
      </c>
      <c r="AL20" s="39">
        <f aca="true" t="shared" si="21" ref="AL20:AL43">G20+O20+T20+AJ20+AK20</f>
        <v>12</v>
      </c>
      <c r="AM20" s="39">
        <f aca="true" t="shared" si="22" ref="AM20:AM43">IF(AL20=0,"0",AL20)</f>
        <v>12</v>
      </c>
      <c r="AN20" s="39">
        <f aca="true" t="shared" si="23" ref="AN20:AN43">IF(P20=3,1,IF(P20=2,2,IF(P20=1,3)))</f>
        <v>3</v>
      </c>
      <c r="AO20" s="39">
        <f aca="true" t="shared" si="24" ref="AO20:AO43">IF(S20=3,1,IF(S20=2,2,IF(S20=1,3)))</f>
        <v>3</v>
      </c>
      <c r="AP20" s="39">
        <f aca="true" t="shared" si="25" ref="AP20:AP43">K20+AN20+AO20+X20+AB20</f>
        <v>9</v>
      </c>
      <c r="AQ20" s="39">
        <f aca="true" t="shared" si="26" ref="AQ20:AQ43">IF(AP20=0,"0",AP20)</f>
        <v>9</v>
      </c>
      <c r="AR20" s="39">
        <f aca="true" t="shared" si="27" ref="AR20:AR43">F20+I20+N20+V20+Y20</f>
        <v>5</v>
      </c>
      <c r="AS20" s="40">
        <f aca="true" t="shared" si="28" ref="AS20:AS43">IF(AR20=0,"0",AR20)</f>
        <v>5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1" s="6" customFormat="1" ht="18" customHeight="1">
      <c r="A21" s="57" t="s">
        <v>13</v>
      </c>
      <c r="B21" s="55" t="str">
        <f>input1!B21</f>
        <v>1/10</v>
      </c>
      <c r="C21" s="67" t="str">
        <f>input1!C21</f>
        <v>09294</v>
      </c>
      <c r="D21" s="68" t="str">
        <f>input1!D21</f>
        <v>เด็กชายพงศธร  จามจุรี</v>
      </c>
      <c r="E21" s="69">
        <f>input1!E21</f>
        <v>1</v>
      </c>
      <c r="F21" s="149">
        <v>1</v>
      </c>
      <c r="G21" s="150">
        <v>2</v>
      </c>
      <c r="H21" s="150">
        <v>1</v>
      </c>
      <c r="I21" s="150">
        <v>1</v>
      </c>
      <c r="J21" s="151">
        <v>2</v>
      </c>
      <c r="K21" s="152">
        <v>1</v>
      </c>
      <c r="L21" s="150">
        <v>1</v>
      </c>
      <c r="M21" s="150">
        <v>2</v>
      </c>
      <c r="N21" s="150">
        <v>1</v>
      </c>
      <c r="O21" s="153">
        <v>2</v>
      </c>
      <c r="P21" s="149">
        <v>1</v>
      </c>
      <c r="Q21" s="150">
        <v>3</v>
      </c>
      <c r="R21" s="150">
        <v>1</v>
      </c>
      <c r="S21" s="150">
        <v>1</v>
      </c>
      <c r="T21" s="151">
        <v>3</v>
      </c>
      <c r="U21" s="152">
        <v>1</v>
      </c>
      <c r="V21" s="150">
        <v>1</v>
      </c>
      <c r="W21" s="150">
        <v>3</v>
      </c>
      <c r="X21" s="150">
        <v>1</v>
      </c>
      <c r="Y21" s="153">
        <v>1</v>
      </c>
      <c r="Z21" s="149">
        <v>2</v>
      </c>
      <c r="AA21" s="150">
        <v>2</v>
      </c>
      <c r="AB21" s="150">
        <v>1</v>
      </c>
      <c r="AC21" s="150">
        <v>1</v>
      </c>
      <c r="AD21" s="151">
        <v>1</v>
      </c>
      <c r="AE21" s="16">
        <f t="shared" si="10"/>
        <v>6</v>
      </c>
      <c r="AF21" s="38">
        <f t="shared" si="15"/>
        <v>6</v>
      </c>
      <c r="AG21" s="39">
        <f t="shared" si="16"/>
        <v>3</v>
      </c>
      <c r="AH21" s="39">
        <f t="shared" si="17"/>
        <v>13</v>
      </c>
      <c r="AI21" s="39">
        <f t="shared" si="18"/>
        <v>13</v>
      </c>
      <c r="AJ21" s="39">
        <f t="shared" si="19"/>
        <v>2</v>
      </c>
      <c r="AK21" s="39">
        <f t="shared" si="20"/>
        <v>3</v>
      </c>
      <c r="AL21" s="39">
        <f t="shared" si="21"/>
        <v>12</v>
      </c>
      <c r="AM21" s="39">
        <f t="shared" si="22"/>
        <v>12</v>
      </c>
      <c r="AN21" s="39">
        <f t="shared" si="23"/>
        <v>3</v>
      </c>
      <c r="AO21" s="39">
        <f t="shared" si="24"/>
        <v>3</v>
      </c>
      <c r="AP21" s="39">
        <f t="shared" si="25"/>
        <v>9</v>
      </c>
      <c r="AQ21" s="39">
        <f t="shared" si="26"/>
        <v>9</v>
      </c>
      <c r="AR21" s="39">
        <f t="shared" si="27"/>
        <v>5</v>
      </c>
      <c r="AS21" s="40">
        <f t="shared" si="28"/>
        <v>5</v>
      </c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s="6" customFormat="1" ht="18" customHeight="1">
      <c r="A22" s="57" t="s">
        <v>14</v>
      </c>
      <c r="B22" s="55" t="str">
        <f>input1!B22</f>
        <v>1/10</v>
      </c>
      <c r="C22" s="67" t="str">
        <f>input1!C22</f>
        <v>09295</v>
      </c>
      <c r="D22" s="68" t="str">
        <f>input1!D22</f>
        <v>เด็กชายพีรพล  อังษานาม</v>
      </c>
      <c r="E22" s="69">
        <f>input1!E22</f>
        <v>1</v>
      </c>
      <c r="F22" s="149">
        <v>1</v>
      </c>
      <c r="G22" s="150">
        <v>2</v>
      </c>
      <c r="H22" s="150">
        <v>1</v>
      </c>
      <c r="I22" s="150">
        <v>1</v>
      </c>
      <c r="J22" s="151">
        <v>2</v>
      </c>
      <c r="K22" s="152">
        <v>1</v>
      </c>
      <c r="L22" s="150">
        <v>1</v>
      </c>
      <c r="M22" s="150">
        <v>2</v>
      </c>
      <c r="N22" s="150">
        <v>1</v>
      </c>
      <c r="O22" s="153">
        <v>2</v>
      </c>
      <c r="P22" s="149">
        <v>1</v>
      </c>
      <c r="Q22" s="150">
        <v>3</v>
      </c>
      <c r="R22" s="150">
        <v>1</v>
      </c>
      <c r="S22" s="150">
        <v>1</v>
      </c>
      <c r="T22" s="151">
        <v>2</v>
      </c>
      <c r="U22" s="152">
        <v>1</v>
      </c>
      <c r="V22" s="150">
        <v>1</v>
      </c>
      <c r="W22" s="150">
        <v>2</v>
      </c>
      <c r="X22" s="150">
        <v>1</v>
      </c>
      <c r="Y22" s="153">
        <v>1</v>
      </c>
      <c r="Z22" s="149">
        <v>2</v>
      </c>
      <c r="AA22" s="150">
        <v>2</v>
      </c>
      <c r="AB22" s="150">
        <v>1</v>
      </c>
      <c r="AC22" s="150">
        <v>1</v>
      </c>
      <c r="AD22" s="151">
        <v>1</v>
      </c>
      <c r="AE22" s="16">
        <f t="shared" si="10"/>
        <v>6</v>
      </c>
      <c r="AF22" s="38">
        <f t="shared" si="15"/>
        <v>6</v>
      </c>
      <c r="AG22" s="39">
        <f t="shared" si="16"/>
        <v>3</v>
      </c>
      <c r="AH22" s="39">
        <f t="shared" si="17"/>
        <v>12</v>
      </c>
      <c r="AI22" s="39">
        <f t="shared" si="18"/>
        <v>12</v>
      </c>
      <c r="AJ22" s="39">
        <f t="shared" si="19"/>
        <v>2</v>
      </c>
      <c r="AK22" s="39">
        <f t="shared" si="20"/>
        <v>3</v>
      </c>
      <c r="AL22" s="39">
        <f t="shared" si="21"/>
        <v>11</v>
      </c>
      <c r="AM22" s="39">
        <f t="shared" si="22"/>
        <v>11</v>
      </c>
      <c r="AN22" s="39">
        <f t="shared" si="23"/>
        <v>3</v>
      </c>
      <c r="AO22" s="39">
        <f t="shared" si="24"/>
        <v>3</v>
      </c>
      <c r="AP22" s="39">
        <f t="shared" si="25"/>
        <v>9</v>
      </c>
      <c r="AQ22" s="39">
        <f t="shared" si="26"/>
        <v>9</v>
      </c>
      <c r="AR22" s="39">
        <f t="shared" si="27"/>
        <v>5</v>
      </c>
      <c r="AS22" s="40">
        <f t="shared" si="28"/>
        <v>5</v>
      </c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s="6" customFormat="1" ht="18" customHeight="1" thickBot="1">
      <c r="A23" s="173" t="s">
        <v>36</v>
      </c>
      <c r="B23" s="174" t="str">
        <f>input1!B23</f>
        <v>1/10</v>
      </c>
      <c r="C23" s="91" t="str">
        <f>input1!C23</f>
        <v>09296</v>
      </c>
      <c r="D23" s="92" t="str">
        <f>input1!D23</f>
        <v>เด็กชายรณกฤต  ทองสัมฤทธิ์</v>
      </c>
      <c r="E23" s="93">
        <f>input1!E23</f>
        <v>1</v>
      </c>
      <c r="F23" s="159">
        <v>1</v>
      </c>
      <c r="G23" s="160">
        <v>2</v>
      </c>
      <c r="H23" s="160">
        <v>1</v>
      </c>
      <c r="I23" s="160">
        <v>1</v>
      </c>
      <c r="J23" s="161">
        <v>2</v>
      </c>
      <c r="K23" s="162">
        <v>1</v>
      </c>
      <c r="L23" s="160">
        <v>1</v>
      </c>
      <c r="M23" s="160">
        <v>2</v>
      </c>
      <c r="N23" s="160">
        <v>1</v>
      </c>
      <c r="O23" s="163">
        <v>2</v>
      </c>
      <c r="P23" s="159">
        <v>1</v>
      </c>
      <c r="Q23" s="160">
        <v>2</v>
      </c>
      <c r="R23" s="160">
        <v>1</v>
      </c>
      <c r="S23" s="160">
        <v>1</v>
      </c>
      <c r="T23" s="161">
        <v>3</v>
      </c>
      <c r="U23" s="162">
        <v>1</v>
      </c>
      <c r="V23" s="160">
        <v>1</v>
      </c>
      <c r="W23" s="160">
        <v>2</v>
      </c>
      <c r="X23" s="160">
        <v>1</v>
      </c>
      <c r="Y23" s="163">
        <v>1</v>
      </c>
      <c r="Z23" s="159">
        <v>2</v>
      </c>
      <c r="AA23" s="160">
        <v>2</v>
      </c>
      <c r="AB23" s="160">
        <v>1</v>
      </c>
      <c r="AC23" s="160">
        <v>1</v>
      </c>
      <c r="AD23" s="161">
        <v>1</v>
      </c>
      <c r="AE23" s="16">
        <f t="shared" si="10"/>
        <v>6</v>
      </c>
      <c r="AF23" s="178">
        <f t="shared" si="15"/>
        <v>6</v>
      </c>
      <c r="AG23" s="171">
        <f t="shared" si="16"/>
        <v>3</v>
      </c>
      <c r="AH23" s="171">
        <f t="shared" si="17"/>
        <v>11</v>
      </c>
      <c r="AI23" s="171">
        <f t="shared" si="18"/>
        <v>11</v>
      </c>
      <c r="AJ23" s="171">
        <f t="shared" si="19"/>
        <v>2</v>
      </c>
      <c r="AK23" s="171">
        <f t="shared" si="20"/>
        <v>3</v>
      </c>
      <c r="AL23" s="171">
        <f t="shared" si="21"/>
        <v>12</v>
      </c>
      <c r="AM23" s="171">
        <f t="shared" si="22"/>
        <v>12</v>
      </c>
      <c r="AN23" s="171">
        <f t="shared" si="23"/>
        <v>3</v>
      </c>
      <c r="AO23" s="171">
        <f t="shared" si="24"/>
        <v>3</v>
      </c>
      <c r="AP23" s="171">
        <f t="shared" si="25"/>
        <v>9</v>
      </c>
      <c r="AQ23" s="171">
        <f t="shared" si="26"/>
        <v>9</v>
      </c>
      <c r="AR23" s="171">
        <f t="shared" si="27"/>
        <v>5</v>
      </c>
      <c r="AS23" s="179">
        <f t="shared" si="28"/>
        <v>5</v>
      </c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45" ht="18" customHeight="1">
      <c r="A24" s="172" t="s">
        <v>58</v>
      </c>
      <c r="B24" s="55" t="str">
        <f>input1!B24</f>
        <v>1/10</v>
      </c>
      <c r="C24" s="67" t="str">
        <f>input1!C24</f>
        <v>09297</v>
      </c>
      <c r="D24" s="68" t="str">
        <f>input1!D24</f>
        <v>เด็กชายระพีพัฒน์  สุระวิทย์</v>
      </c>
      <c r="E24" s="69">
        <f>input1!E24</f>
        <v>1</v>
      </c>
      <c r="F24" s="144">
        <v>1</v>
      </c>
      <c r="G24" s="145">
        <v>2</v>
      </c>
      <c r="H24" s="145">
        <v>1</v>
      </c>
      <c r="I24" s="145">
        <v>1</v>
      </c>
      <c r="J24" s="146">
        <v>2</v>
      </c>
      <c r="K24" s="147">
        <v>1</v>
      </c>
      <c r="L24" s="145">
        <v>1</v>
      </c>
      <c r="M24" s="145">
        <v>2</v>
      </c>
      <c r="N24" s="145">
        <v>1</v>
      </c>
      <c r="O24" s="148">
        <v>2</v>
      </c>
      <c r="P24" s="144">
        <v>1</v>
      </c>
      <c r="Q24" s="145">
        <v>3</v>
      </c>
      <c r="R24" s="145">
        <v>1</v>
      </c>
      <c r="S24" s="145">
        <v>1</v>
      </c>
      <c r="T24" s="146">
        <v>2</v>
      </c>
      <c r="U24" s="147">
        <v>1</v>
      </c>
      <c r="V24" s="145">
        <v>1</v>
      </c>
      <c r="W24" s="145">
        <v>2</v>
      </c>
      <c r="X24" s="145">
        <v>1</v>
      </c>
      <c r="Y24" s="148">
        <v>1</v>
      </c>
      <c r="Z24" s="144">
        <v>2</v>
      </c>
      <c r="AA24" s="145">
        <v>2</v>
      </c>
      <c r="AB24" s="145">
        <v>1</v>
      </c>
      <c r="AC24" s="145">
        <v>1</v>
      </c>
      <c r="AD24" s="146">
        <v>1</v>
      </c>
      <c r="AE24" s="16">
        <f t="shared" si="10"/>
        <v>6</v>
      </c>
      <c r="AF24" s="38">
        <f t="shared" si="15"/>
        <v>6</v>
      </c>
      <c r="AG24" s="39">
        <f t="shared" si="16"/>
        <v>3</v>
      </c>
      <c r="AH24" s="39">
        <f t="shared" si="17"/>
        <v>12</v>
      </c>
      <c r="AI24" s="39">
        <f t="shared" si="18"/>
        <v>12</v>
      </c>
      <c r="AJ24" s="39">
        <f t="shared" si="19"/>
        <v>2</v>
      </c>
      <c r="AK24" s="39">
        <f t="shared" si="20"/>
        <v>3</v>
      </c>
      <c r="AL24" s="39">
        <f t="shared" si="21"/>
        <v>11</v>
      </c>
      <c r="AM24" s="39">
        <f t="shared" si="22"/>
        <v>11</v>
      </c>
      <c r="AN24" s="39">
        <f t="shared" si="23"/>
        <v>3</v>
      </c>
      <c r="AO24" s="39">
        <f t="shared" si="24"/>
        <v>3</v>
      </c>
      <c r="AP24" s="39">
        <f t="shared" si="25"/>
        <v>9</v>
      </c>
      <c r="AQ24" s="39">
        <f t="shared" si="26"/>
        <v>9</v>
      </c>
      <c r="AR24" s="39">
        <f t="shared" si="27"/>
        <v>5</v>
      </c>
      <c r="AS24" s="40">
        <f t="shared" si="28"/>
        <v>5</v>
      </c>
    </row>
    <row r="25" spans="1:45" ht="18" customHeight="1">
      <c r="A25" s="57" t="s">
        <v>59</v>
      </c>
      <c r="B25" s="55" t="str">
        <f>input1!B25</f>
        <v>1/10</v>
      </c>
      <c r="C25" s="67" t="str">
        <f>input1!C25</f>
        <v>09298</v>
      </c>
      <c r="D25" s="68" t="str">
        <f>input1!D25</f>
        <v>เด็กชายสัภยา  แซ่ย่าง</v>
      </c>
      <c r="E25" s="69">
        <f>input1!E25</f>
        <v>1</v>
      </c>
      <c r="F25" s="149">
        <v>1</v>
      </c>
      <c r="G25" s="150">
        <v>2</v>
      </c>
      <c r="H25" s="150">
        <v>1</v>
      </c>
      <c r="I25" s="150">
        <v>1</v>
      </c>
      <c r="J25" s="151">
        <v>2</v>
      </c>
      <c r="K25" s="152">
        <v>1</v>
      </c>
      <c r="L25" s="150">
        <v>1</v>
      </c>
      <c r="M25" s="150">
        <v>2</v>
      </c>
      <c r="N25" s="150">
        <v>1</v>
      </c>
      <c r="O25" s="153">
        <v>2</v>
      </c>
      <c r="P25" s="149">
        <v>1</v>
      </c>
      <c r="Q25" s="150">
        <v>2</v>
      </c>
      <c r="R25" s="150">
        <v>1</v>
      </c>
      <c r="S25" s="150">
        <v>1</v>
      </c>
      <c r="T25" s="151">
        <v>2</v>
      </c>
      <c r="U25" s="152">
        <v>1</v>
      </c>
      <c r="V25" s="150">
        <v>1</v>
      </c>
      <c r="W25" s="150">
        <v>2</v>
      </c>
      <c r="X25" s="150">
        <v>1</v>
      </c>
      <c r="Y25" s="153">
        <v>1</v>
      </c>
      <c r="Z25" s="149">
        <v>2</v>
      </c>
      <c r="AA25" s="150">
        <v>2</v>
      </c>
      <c r="AB25" s="150">
        <v>1</v>
      </c>
      <c r="AC25" s="150">
        <v>2</v>
      </c>
      <c r="AD25" s="151">
        <v>1</v>
      </c>
      <c r="AE25" s="16">
        <f t="shared" si="10"/>
        <v>7</v>
      </c>
      <c r="AF25" s="38">
        <f t="shared" si="15"/>
        <v>7</v>
      </c>
      <c r="AG25" s="39">
        <f t="shared" si="16"/>
        <v>3</v>
      </c>
      <c r="AH25" s="39">
        <f t="shared" si="17"/>
        <v>11</v>
      </c>
      <c r="AI25" s="39">
        <f t="shared" si="18"/>
        <v>11</v>
      </c>
      <c r="AJ25" s="39">
        <f t="shared" si="19"/>
        <v>2</v>
      </c>
      <c r="AK25" s="39">
        <f t="shared" si="20"/>
        <v>3</v>
      </c>
      <c r="AL25" s="39">
        <f t="shared" si="21"/>
        <v>11</v>
      </c>
      <c r="AM25" s="39">
        <f t="shared" si="22"/>
        <v>11</v>
      </c>
      <c r="AN25" s="39">
        <f t="shared" si="23"/>
        <v>3</v>
      </c>
      <c r="AO25" s="39">
        <f t="shared" si="24"/>
        <v>3</v>
      </c>
      <c r="AP25" s="39">
        <f t="shared" si="25"/>
        <v>9</v>
      </c>
      <c r="AQ25" s="39">
        <f t="shared" si="26"/>
        <v>9</v>
      </c>
      <c r="AR25" s="39">
        <f t="shared" si="27"/>
        <v>5</v>
      </c>
      <c r="AS25" s="40">
        <f t="shared" si="28"/>
        <v>5</v>
      </c>
    </row>
    <row r="26" spans="1:45" ht="18" customHeight="1">
      <c r="A26" s="57" t="s">
        <v>60</v>
      </c>
      <c r="B26" s="55" t="str">
        <f>input1!B26</f>
        <v>1/10</v>
      </c>
      <c r="C26" s="67" t="str">
        <f>input1!C26</f>
        <v>09299</v>
      </c>
      <c r="D26" s="68" t="str">
        <f>input1!D26</f>
        <v>เด็กชายอนุพงศ์  เพชร์หับ</v>
      </c>
      <c r="E26" s="69">
        <f>input1!E26</f>
        <v>1</v>
      </c>
      <c r="F26" s="149">
        <v>1</v>
      </c>
      <c r="G26" s="150">
        <v>2</v>
      </c>
      <c r="H26" s="150">
        <v>1</v>
      </c>
      <c r="I26" s="150">
        <v>1</v>
      </c>
      <c r="J26" s="151">
        <v>2</v>
      </c>
      <c r="K26" s="152">
        <v>1</v>
      </c>
      <c r="L26" s="150">
        <v>1</v>
      </c>
      <c r="M26" s="150">
        <v>2</v>
      </c>
      <c r="N26" s="150">
        <v>1</v>
      </c>
      <c r="O26" s="153">
        <v>1</v>
      </c>
      <c r="P26" s="149">
        <v>1</v>
      </c>
      <c r="Q26" s="150">
        <v>2</v>
      </c>
      <c r="R26" s="150">
        <v>1</v>
      </c>
      <c r="S26" s="150">
        <v>1</v>
      </c>
      <c r="T26" s="151">
        <v>2</v>
      </c>
      <c r="U26" s="152">
        <v>1</v>
      </c>
      <c r="V26" s="150">
        <v>1</v>
      </c>
      <c r="W26" s="150">
        <v>2</v>
      </c>
      <c r="X26" s="150">
        <v>1</v>
      </c>
      <c r="Y26" s="153">
        <v>1</v>
      </c>
      <c r="Z26" s="149">
        <v>2</v>
      </c>
      <c r="AA26" s="150">
        <v>2</v>
      </c>
      <c r="AB26" s="150">
        <v>1</v>
      </c>
      <c r="AC26" s="150">
        <v>1</v>
      </c>
      <c r="AD26" s="151">
        <v>1</v>
      </c>
      <c r="AE26" s="16">
        <f t="shared" si="10"/>
        <v>6</v>
      </c>
      <c r="AF26" s="38">
        <f t="shared" si="15"/>
        <v>6</v>
      </c>
      <c r="AG26" s="39">
        <f t="shared" si="16"/>
        <v>3</v>
      </c>
      <c r="AH26" s="39">
        <f t="shared" si="17"/>
        <v>11</v>
      </c>
      <c r="AI26" s="39">
        <f t="shared" si="18"/>
        <v>11</v>
      </c>
      <c r="AJ26" s="39">
        <f t="shared" si="19"/>
        <v>2</v>
      </c>
      <c r="AK26" s="39">
        <f t="shared" si="20"/>
        <v>3</v>
      </c>
      <c r="AL26" s="39">
        <f t="shared" si="21"/>
        <v>10</v>
      </c>
      <c r="AM26" s="39">
        <f t="shared" si="22"/>
        <v>10</v>
      </c>
      <c r="AN26" s="39">
        <f t="shared" si="23"/>
        <v>3</v>
      </c>
      <c r="AO26" s="39">
        <f t="shared" si="24"/>
        <v>3</v>
      </c>
      <c r="AP26" s="39">
        <f t="shared" si="25"/>
        <v>9</v>
      </c>
      <c r="AQ26" s="39">
        <f t="shared" si="26"/>
        <v>9</v>
      </c>
      <c r="AR26" s="39">
        <f t="shared" si="27"/>
        <v>5</v>
      </c>
      <c r="AS26" s="40">
        <f t="shared" si="28"/>
        <v>5</v>
      </c>
    </row>
    <row r="27" spans="1:45" ht="18" customHeight="1">
      <c r="A27" s="57" t="s">
        <v>61</v>
      </c>
      <c r="B27" s="55" t="str">
        <f>input1!B27</f>
        <v>1/10</v>
      </c>
      <c r="C27" s="67" t="str">
        <f>input1!C27</f>
        <v>09300</v>
      </c>
      <c r="D27" s="68" t="str">
        <f>input1!D27</f>
        <v>เด็กชายอภิรักษ์  ชนไธสง</v>
      </c>
      <c r="E27" s="69">
        <f>input1!E27</f>
        <v>1</v>
      </c>
      <c r="F27" s="149">
        <v>1</v>
      </c>
      <c r="G27" s="150">
        <v>2</v>
      </c>
      <c r="H27" s="150">
        <v>1</v>
      </c>
      <c r="I27" s="150">
        <v>1</v>
      </c>
      <c r="J27" s="151">
        <v>2</v>
      </c>
      <c r="K27" s="152">
        <v>1</v>
      </c>
      <c r="L27" s="150">
        <v>1</v>
      </c>
      <c r="M27" s="150">
        <v>2</v>
      </c>
      <c r="N27" s="150">
        <v>1</v>
      </c>
      <c r="O27" s="153">
        <v>1</v>
      </c>
      <c r="P27" s="149">
        <v>1</v>
      </c>
      <c r="Q27" s="150">
        <v>2</v>
      </c>
      <c r="R27" s="150">
        <v>1</v>
      </c>
      <c r="S27" s="150">
        <v>1</v>
      </c>
      <c r="T27" s="151">
        <v>2</v>
      </c>
      <c r="U27" s="152">
        <v>1</v>
      </c>
      <c r="V27" s="150">
        <v>1</v>
      </c>
      <c r="W27" s="150">
        <v>2</v>
      </c>
      <c r="X27" s="150">
        <v>1</v>
      </c>
      <c r="Y27" s="153">
        <v>1</v>
      </c>
      <c r="Z27" s="149">
        <v>2</v>
      </c>
      <c r="AA27" s="150">
        <v>2</v>
      </c>
      <c r="AB27" s="150">
        <v>1</v>
      </c>
      <c r="AC27" s="150">
        <v>1</v>
      </c>
      <c r="AD27" s="151">
        <v>1</v>
      </c>
      <c r="AE27" s="16">
        <f t="shared" si="10"/>
        <v>6</v>
      </c>
      <c r="AF27" s="38">
        <f t="shared" si="15"/>
        <v>6</v>
      </c>
      <c r="AG27" s="39">
        <f t="shared" si="16"/>
        <v>3</v>
      </c>
      <c r="AH27" s="39">
        <f t="shared" si="17"/>
        <v>11</v>
      </c>
      <c r="AI27" s="39">
        <f t="shared" si="18"/>
        <v>11</v>
      </c>
      <c r="AJ27" s="39">
        <f t="shared" si="19"/>
        <v>2</v>
      </c>
      <c r="AK27" s="39">
        <f t="shared" si="20"/>
        <v>3</v>
      </c>
      <c r="AL27" s="39">
        <f t="shared" si="21"/>
        <v>10</v>
      </c>
      <c r="AM27" s="39">
        <f t="shared" si="22"/>
        <v>10</v>
      </c>
      <c r="AN27" s="39">
        <f t="shared" si="23"/>
        <v>3</v>
      </c>
      <c r="AO27" s="39">
        <f t="shared" si="24"/>
        <v>3</v>
      </c>
      <c r="AP27" s="39">
        <f t="shared" si="25"/>
        <v>9</v>
      </c>
      <c r="AQ27" s="39">
        <f t="shared" si="26"/>
        <v>9</v>
      </c>
      <c r="AR27" s="39">
        <f t="shared" si="27"/>
        <v>5</v>
      </c>
      <c r="AS27" s="40">
        <f t="shared" si="28"/>
        <v>5</v>
      </c>
    </row>
    <row r="28" spans="1:45" ht="18" customHeight="1" thickBot="1">
      <c r="A28" s="173" t="s">
        <v>62</v>
      </c>
      <c r="B28" s="174" t="str">
        <f>input1!B28</f>
        <v>1/10</v>
      </c>
      <c r="C28" s="91" t="str">
        <f>input1!C28</f>
        <v>09301</v>
      </c>
      <c r="D28" s="92" t="str">
        <f>input1!D28</f>
        <v>เด็กชายอองลี  ศิริบูรณ์</v>
      </c>
      <c r="E28" s="93">
        <f>input1!E28</f>
        <v>1</v>
      </c>
      <c r="F28" s="159">
        <v>1</v>
      </c>
      <c r="G28" s="160">
        <v>2</v>
      </c>
      <c r="H28" s="160">
        <v>1</v>
      </c>
      <c r="I28" s="160">
        <v>1</v>
      </c>
      <c r="J28" s="161">
        <v>2</v>
      </c>
      <c r="K28" s="162">
        <v>1</v>
      </c>
      <c r="L28" s="160">
        <v>1</v>
      </c>
      <c r="M28" s="160">
        <v>2</v>
      </c>
      <c r="N28" s="160">
        <v>1</v>
      </c>
      <c r="O28" s="163">
        <v>2</v>
      </c>
      <c r="P28" s="159">
        <v>1</v>
      </c>
      <c r="Q28" s="160">
        <v>2</v>
      </c>
      <c r="R28" s="160">
        <v>1</v>
      </c>
      <c r="S28" s="160">
        <v>1</v>
      </c>
      <c r="T28" s="161">
        <v>2</v>
      </c>
      <c r="U28" s="162">
        <v>1</v>
      </c>
      <c r="V28" s="160">
        <v>1</v>
      </c>
      <c r="W28" s="160">
        <v>2</v>
      </c>
      <c r="X28" s="160">
        <v>1</v>
      </c>
      <c r="Y28" s="163">
        <v>1</v>
      </c>
      <c r="Z28" s="159">
        <v>2</v>
      </c>
      <c r="AA28" s="160">
        <v>2</v>
      </c>
      <c r="AB28" s="160">
        <v>1</v>
      </c>
      <c r="AC28" s="160">
        <v>1</v>
      </c>
      <c r="AD28" s="161">
        <v>1</v>
      </c>
      <c r="AE28" s="16">
        <f t="shared" si="10"/>
        <v>6</v>
      </c>
      <c r="AF28" s="178">
        <f>IF(AE28=0,"0",AE28)</f>
        <v>6</v>
      </c>
      <c r="AG28" s="171">
        <f t="shared" si="16"/>
        <v>3</v>
      </c>
      <c r="AH28" s="171">
        <f t="shared" si="17"/>
        <v>11</v>
      </c>
      <c r="AI28" s="171">
        <f t="shared" si="18"/>
        <v>11</v>
      </c>
      <c r="AJ28" s="171">
        <f t="shared" si="19"/>
        <v>2</v>
      </c>
      <c r="AK28" s="171">
        <f t="shared" si="20"/>
        <v>3</v>
      </c>
      <c r="AL28" s="171">
        <f t="shared" si="21"/>
        <v>11</v>
      </c>
      <c r="AM28" s="171">
        <f t="shared" si="22"/>
        <v>11</v>
      </c>
      <c r="AN28" s="171">
        <f t="shared" si="23"/>
        <v>3</v>
      </c>
      <c r="AO28" s="171">
        <f t="shared" si="24"/>
        <v>3</v>
      </c>
      <c r="AP28" s="171">
        <f t="shared" si="25"/>
        <v>9</v>
      </c>
      <c r="AQ28" s="171">
        <f t="shared" si="26"/>
        <v>9</v>
      </c>
      <c r="AR28" s="171">
        <f t="shared" si="27"/>
        <v>5</v>
      </c>
      <c r="AS28" s="179">
        <f t="shared" si="28"/>
        <v>5</v>
      </c>
    </row>
    <row r="29" spans="1:45" ht="18" customHeight="1">
      <c r="A29" s="113" t="s">
        <v>63</v>
      </c>
      <c r="B29" s="55" t="str">
        <f>input1!B29</f>
        <v>1/10</v>
      </c>
      <c r="C29" s="67" t="str">
        <f>input1!C29</f>
        <v>09302</v>
      </c>
      <c r="D29" s="68" t="str">
        <f>input1!D29</f>
        <v>เด็กชายอาซีซัน  บินอับดุลย์ละสะ</v>
      </c>
      <c r="E29" s="69">
        <f>input1!E29</f>
        <v>1</v>
      </c>
      <c r="F29" s="144">
        <v>1</v>
      </c>
      <c r="G29" s="145">
        <v>2</v>
      </c>
      <c r="H29" s="145">
        <v>1</v>
      </c>
      <c r="I29" s="145">
        <v>1</v>
      </c>
      <c r="J29" s="146">
        <v>2</v>
      </c>
      <c r="K29" s="147">
        <v>1</v>
      </c>
      <c r="L29" s="145">
        <v>1</v>
      </c>
      <c r="M29" s="145">
        <v>2</v>
      </c>
      <c r="N29" s="145">
        <v>1</v>
      </c>
      <c r="O29" s="148">
        <v>2</v>
      </c>
      <c r="P29" s="144">
        <v>1</v>
      </c>
      <c r="Q29" s="145">
        <v>2</v>
      </c>
      <c r="R29" s="145">
        <v>1</v>
      </c>
      <c r="S29" s="145">
        <v>1</v>
      </c>
      <c r="T29" s="146">
        <v>2</v>
      </c>
      <c r="U29" s="147">
        <v>1</v>
      </c>
      <c r="V29" s="145">
        <v>1</v>
      </c>
      <c r="W29" s="145">
        <v>2</v>
      </c>
      <c r="X29" s="145">
        <v>1</v>
      </c>
      <c r="Y29" s="148">
        <v>1</v>
      </c>
      <c r="Z29" s="144">
        <v>2</v>
      </c>
      <c r="AA29" s="145">
        <v>2</v>
      </c>
      <c r="AB29" s="145">
        <v>1</v>
      </c>
      <c r="AC29" s="145">
        <v>1</v>
      </c>
      <c r="AD29" s="146">
        <v>1</v>
      </c>
      <c r="AE29" s="16">
        <f aca="true" t="shared" si="29" ref="AE29:AE43">H29+M29+R29+U29+AC29</f>
        <v>6</v>
      </c>
      <c r="AF29" s="38">
        <f>IF(AE29=0,"0",AE29)</f>
        <v>6</v>
      </c>
      <c r="AG29" s="39">
        <f t="shared" si="16"/>
        <v>3</v>
      </c>
      <c r="AH29" s="39">
        <f t="shared" si="17"/>
        <v>11</v>
      </c>
      <c r="AI29" s="39">
        <f t="shared" si="18"/>
        <v>11</v>
      </c>
      <c r="AJ29" s="39">
        <f t="shared" si="19"/>
        <v>2</v>
      </c>
      <c r="AK29" s="39">
        <f t="shared" si="20"/>
        <v>3</v>
      </c>
      <c r="AL29" s="39">
        <f t="shared" si="21"/>
        <v>11</v>
      </c>
      <c r="AM29" s="39">
        <f t="shared" si="22"/>
        <v>11</v>
      </c>
      <c r="AN29" s="39">
        <f t="shared" si="23"/>
        <v>3</v>
      </c>
      <c r="AO29" s="39">
        <f t="shared" si="24"/>
        <v>3</v>
      </c>
      <c r="AP29" s="39">
        <f t="shared" si="25"/>
        <v>9</v>
      </c>
      <c r="AQ29" s="39">
        <f t="shared" si="26"/>
        <v>9</v>
      </c>
      <c r="AR29" s="39">
        <f t="shared" si="27"/>
        <v>5</v>
      </c>
      <c r="AS29" s="40">
        <f t="shared" si="28"/>
        <v>5</v>
      </c>
    </row>
    <row r="30" spans="1:45" ht="18" customHeight="1">
      <c r="A30" s="57" t="s">
        <v>64</v>
      </c>
      <c r="B30" s="55" t="str">
        <f>input1!B30</f>
        <v>1/10</v>
      </c>
      <c r="C30" s="67" t="str">
        <f>input1!C30</f>
        <v>09275</v>
      </c>
      <c r="D30" s="68" t="str">
        <f>input1!D30</f>
        <v>เด็กหญิงกัญญารัตน์  ศรีเจริญ</v>
      </c>
      <c r="E30" s="69">
        <f>input1!E30</f>
        <v>2</v>
      </c>
      <c r="F30" s="149">
        <v>2</v>
      </c>
      <c r="G30" s="150">
        <v>2</v>
      </c>
      <c r="H30" s="150">
        <v>1</v>
      </c>
      <c r="I30" s="150">
        <v>1</v>
      </c>
      <c r="J30" s="151">
        <v>1</v>
      </c>
      <c r="K30" s="152">
        <v>1</v>
      </c>
      <c r="L30" s="150">
        <v>1</v>
      </c>
      <c r="M30" s="150">
        <v>2</v>
      </c>
      <c r="N30" s="150">
        <v>1</v>
      </c>
      <c r="O30" s="153">
        <v>1</v>
      </c>
      <c r="P30" s="149">
        <v>1</v>
      </c>
      <c r="Q30" s="150">
        <v>2</v>
      </c>
      <c r="R30" s="150">
        <v>1</v>
      </c>
      <c r="S30" s="150">
        <v>1</v>
      </c>
      <c r="T30" s="151">
        <v>2</v>
      </c>
      <c r="U30" s="152">
        <v>1</v>
      </c>
      <c r="V30" s="150">
        <v>1</v>
      </c>
      <c r="W30" s="150">
        <v>2</v>
      </c>
      <c r="X30" s="150">
        <v>1</v>
      </c>
      <c r="Y30" s="153">
        <v>1</v>
      </c>
      <c r="Z30" s="149">
        <v>2</v>
      </c>
      <c r="AA30" s="150">
        <v>2</v>
      </c>
      <c r="AB30" s="150">
        <v>1</v>
      </c>
      <c r="AC30" s="150">
        <v>1</v>
      </c>
      <c r="AD30" s="151">
        <v>1</v>
      </c>
      <c r="AE30" s="16">
        <f t="shared" si="29"/>
        <v>6</v>
      </c>
      <c r="AF30" s="41">
        <f t="shared" si="15"/>
        <v>6</v>
      </c>
      <c r="AG30" s="42">
        <f t="shared" si="16"/>
        <v>3</v>
      </c>
      <c r="AH30" s="39">
        <f t="shared" si="17"/>
        <v>10</v>
      </c>
      <c r="AI30" s="42">
        <f t="shared" si="18"/>
        <v>10</v>
      </c>
      <c r="AJ30" s="42">
        <f t="shared" si="19"/>
        <v>2</v>
      </c>
      <c r="AK30" s="42">
        <f t="shared" si="20"/>
        <v>3</v>
      </c>
      <c r="AL30" s="39">
        <f t="shared" si="21"/>
        <v>10</v>
      </c>
      <c r="AM30" s="42">
        <f t="shared" si="22"/>
        <v>10</v>
      </c>
      <c r="AN30" s="42">
        <f t="shared" si="23"/>
        <v>3</v>
      </c>
      <c r="AO30" s="42">
        <f t="shared" si="24"/>
        <v>3</v>
      </c>
      <c r="AP30" s="39">
        <f t="shared" si="25"/>
        <v>9</v>
      </c>
      <c r="AQ30" s="42">
        <f t="shared" si="26"/>
        <v>9</v>
      </c>
      <c r="AR30" s="39">
        <f t="shared" si="27"/>
        <v>6</v>
      </c>
      <c r="AS30" s="43">
        <f t="shared" si="28"/>
        <v>6</v>
      </c>
    </row>
    <row r="31" spans="1:45" ht="18" customHeight="1">
      <c r="A31" s="115" t="s">
        <v>65</v>
      </c>
      <c r="B31" s="55" t="str">
        <f>input1!B31</f>
        <v>1/10</v>
      </c>
      <c r="C31" s="67" t="str">
        <f>input1!C31</f>
        <v>09278</v>
      </c>
      <c r="D31" s="68" t="str">
        <f>input1!D31</f>
        <v>เด็กหญิงจินต์จุฑา  แย้มชื่น</v>
      </c>
      <c r="E31" s="69">
        <f>input1!E31</f>
        <v>2</v>
      </c>
      <c r="F31" s="149">
        <v>2</v>
      </c>
      <c r="G31" s="150">
        <v>2</v>
      </c>
      <c r="H31" s="150">
        <v>1</v>
      </c>
      <c r="I31" s="150">
        <v>1</v>
      </c>
      <c r="J31" s="151">
        <v>1</v>
      </c>
      <c r="K31" s="152">
        <v>1</v>
      </c>
      <c r="L31" s="150">
        <v>1</v>
      </c>
      <c r="M31" s="150">
        <v>2</v>
      </c>
      <c r="N31" s="150">
        <v>1</v>
      </c>
      <c r="O31" s="153">
        <v>2</v>
      </c>
      <c r="P31" s="149">
        <v>1</v>
      </c>
      <c r="Q31" s="150">
        <v>3</v>
      </c>
      <c r="R31" s="150">
        <v>1</v>
      </c>
      <c r="S31" s="150">
        <v>1</v>
      </c>
      <c r="T31" s="151">
        <v>2</v>
      </c>
      <c r="U31" s="152">
        <v>1</v>
      </c>
      <c r="V31" s="150">
        <v>1</v>
      </c>
      <c r="W31" s="150">
        <v>2</v>
      </c>
      <c r="X31" s="150">
        <v>1</v>
      </c>
      <c r="Y31" s="153">
        <v>1</v>
      </c>
      <c r="Z31" s="149">
        <v>2</v>
      </c>
      <c r="AA31" s="150">
        <v>2</v>
      </c>
      <c r="AB31" s="150">
        <v>1</v>
      </c>
      <c r="AC31" s="150">
        <v>1</v>
      </c>
      <c r="AD31" s="151">
        <v>1</v>
      </c>
      <c r="AE31" s="16">
        <f t="shared" si="29"/>
        <v>6</v>
      </c>
      <c r="AF31" s="41">
        <f>IF(AE31=0,"0",AE31)</f>
        <v>6</v>
      </c>
      <c r="AG31" s="42">
        <f t="shared" si="16"/>
        <v>3</v>
      </c>
      <c r="AH31" s="39">
        <f t="shared" si="17"/>
        <v>11</v>
      </c>
      <c r="AI31" s="42">
        <f t="shared" si="18"/>
        <v>11</v>
      </c>
      <c r="AJ31" s="42">
        <f t="shared" si="19"/>
        <v>2</v>
      </c>
      <c r="AK31" s="42">
        <f t="shared" si="20"/>
        <v>3</v>
      </c>
      <c r="AL31" s="39">
        <f t="shared" si="21"/>
        <v>11</v>
      </c>
      <c r="AM31" s="42">
        <f t="shared" si="22"/>
        <v>11</v>
      </c>
      <c r="AN31" s="42">
        <f t="shared" si="23"/>
        <v>3</v>
      </c>
      <c r="AO31" s="42">
        <f t="shared" si="24"/>
        <v>3</v>
      </c>
      <c r="AP31" s="39">
        <f t="shared" si="25"/>
        <v>9</v>
      </c>
      <c r="AQ31" s="42">
        <f t="shared" si="26"/>
        <v>9</v>
      </c>
      <c r="AR31" s="39">
        <f t="shared" si="27"/>
        <v>6</v>
      </c>
      <c r="AS31" s="43">
        <f t="shared" si="28"/>
        <v>6</v>
      </c>
    </row>
    <row r="32" spans="1:45" ht="18" customHeight="1">
      <c r="A32" s="116" t="s">
        <v>66</v>
      </c>
      <c r="B32" s="55" t="str">
        <f>input1!B32</f>
        <v>1/10</v>
      </c>
      <c r="C32" s="67" t="str">
        <f>input1!C32</f>
        <v>09303</v>
      </c>
      <c r="D32" s="68" t="str">
        <f>input1!D32</f>
        <v>เด็กหญิงเขมจิรา  พลประภาส</v>
      </c>
      <c r="E32" s="69">
        <f>input1!E32</f>
        <v>2</v>
      </c>
      <c r="F32" s="154">
        <v>2</v>
      </c>
      <c r="G32" s="155">
        <v>2</v>
      </c>
      <c r="H32" s="155">
        <v>1</v>
      </c>
      <c r="I32" s="155">
        <v>1</v>
      </c>
      <c r="J32" s="156">
        <v>2</v>
      </c>
      <c r="K32" s="28">
        <v>1</v>
      </c>
      <c r="L32" s="155">
        <v>1</v>
      </c>
      <c r="M32" s="155">
        <v>2</v>
      </c>
      <c r="N32" s="155">
        <v>1</v>
      </c>
      <c r="O32" s="157">
        <v>1</v>
      </c>
      <c r="P32" s="158">
        <v>1</v>
      </c>
      <c r="Q32" s="155">
        <v>3</v>
      </c>
      <c r="R32" s="155">
        <v>1</v>
      </c>
      <c r="S32" s="155">
        <v>1</v>
      </c>
      <c r="T32" s="156">
        <v>2</v>
      </c>
      <c r="U32" s="28">
        <v>1</v>
      </c>
      <c r="V32" s="155">
        <v>1</v>
      </c>
      <c r="W32" s="155">
        <v>2</v>
      </c>
      <c r="X32" s="155">
        <v>1</v>
      </c>
      <c r="Y32" s="157">
        <v>1</v>
      </c>
      <c r="Z32" s="158">
        <v>2</v>
      </c>
      <c r="AA32" s="155">
        <v>2</v>
      </c>
      <c r="AB32" s="155">
        <v>1</v>
      </c>
      <c r="AC32" s="155">
        <v>1</v>
      </c>
      <c r="AD32" s="156">
        <v>1</v>
      </c>
      <c r="AE32" s="16">
        <f t="shared" si="29"/>
        <v>6</v>
      </c>
      <c r="AF32" s="41">
        <f t="shared" si="15"/>
        <v>6</v>
      </c>
      <c r="AG32" s="42">
        <f t="shared" si="16"/>
        <v>3</v>
      </c>
      <c r="AH32" s="39">
        <f t="shared" si="17"/>
        <v>12</v>
      </c>
      <c r="AI32" s="42">
        <f t="shared" si="18"/>
        <v>12</v>
      </c>
      <c r="AJ32" s="42">
        <f t="shared" si="19"/>
        <v>2</v>
      </c>
      <c r="AK32" s="42">
        <f t="shared" si="20"/>
        <v>3</v>
      </c>
      <c r="AL32" s="39">
        <f t="shared" si="21"/>
        <v>10</v>
      </c>
      <c r="AM32" s="42">
        <f t="shared" si="22"/>
        <v>10</v>
      </c>
      <c r="AN32" s="42">
        <f t="shared" si="23"/>
        <v>3</v>
      </c>
      <c r="AO32" s="42">
        <f t="shared" si="24"/>
        <v>3</v>
      </c>
      <c r="AP32" s="39">
        <f t="shared" si="25"/>
        <v>9</v>
      </c>
      <c r="AQ32" s="42">
        <f t="shared" si="26"/>
        <v>9</v>
      </c>
      <c r="AR32" s="39">
        <f t="shared" si="27"/>
        <v>6</v>
      </c>
      <c r="AS32" s="43">
        <f t="shared" si="28"/>
        <v>6</v>
      </c>
    </row>
    <row r="33" spans="1:45" ht="18" customHeight="1" thickBot="1">
      <c r="A33" s="117" t="s">
        <v>67</v>
      </c>
      <c r="B33" s="56" t="str">
        <f>input1!B33</f>
        <v>1/10</v>
      </c>
      <c r="C33" s="70" t="str">
        <f>input1!C33</f>
        <v>09304</v>
      </c>
      <c r="D33" s="71" t="str">
        <f>input1!D33</f>
        <v>เด็กหญิงจิรภิญญา  แซ่ย่าง</v>
      </c>
      <c r="E33" s="72">
        <f>input1!E33</f>
        <v>2</v>
      </c>
      <c r="F33" s="159">
        <v>2</v>
      </c>
      <c r="G33" s="160">
        <v>2</v>
      </c>
      <c r="H33" s="160">
        <v>1</v>
      </c>
      <c r="I33" s="160">
        <v>1</v>
      </c>
      <c r="J33" s="161">
        <v>2</v>
      </c>
      <c r="K33" s="162">
        <v>1</v>
      </c>
      <c r="L33" s="160">
        <v>1</v>
      </c>
      <c r="M33" s="160">
        <v>2</v>
      </c>
      <c r="N33" s="160">
        <v>1</v>
      </c>
      <c r="O33" s="163">
        <v>2</v>
      </c>
      <c r="P33" s="159">
        <v>1</v>
      </c>
      <c r="Q33" s="160">
        <v>3</v>
      </c>
      <c r="R33" s="160">
        <v>1</v>
      </c>
      <c r="S33" s="160">
        <v>1</v>
      </c>
      <c r="T33" s="161">
        <v>2</v>
      </c>
      <c r="U33" s="162">
        <v>1</v>
      </c>
      <c r="V33" s="160">
        <v>1</v>
      </c>
      <c r="W33" s="160">
        <v>2</v>
      </c>
      <c r="X33" s="160">
        <v>1</v>
      </c>
      <c r="Y33" s="163">
        <v>1</v>
      </c>
      <c r="Z33" s="159">
        <v>2</v>
      </c>
      <c r="AA33" s="160">
        <v>2</v>
      </c>
      <c r="AB33" s="160">
        <v>1</v>
      </c>
      <c r="AC33" s="160">
        <v>1</v>
      </c>
      <c r="AD33" s="161">
        <v>1</v>
      </c>
      <c r="AE33" s="16">
        <f t="shared" si="29"/>
        <v>6</v>
      </c>
      <c r="AF33" s="44">
        <f t="shared" si="15"/>
        <v>6</v>
      </c>
      <c r="AG33" s="45">
        <f t="shared" si="16"/>
        <v>3</v>
      </c>
      <c r="AH33" s="39">
        <f t="shared" si="17"/>
        <v>12</v>
      </c>
      <c r="AI33" s="45">
        <f t="shared" si="18"/>
        <v>12</v>
      </c>
      <c r="AJ33" s="45">
        <f t="shared" si="19"/>
        <v>2</v>
      </c>
      <c r="AK33" s="45">
        <f t="shared" si="20"/>
        <v>3</v>
      </c>
      <c r="AL33" s="39">
        <f t="shared" si="21"/>
        <v>11</v>
      </c>
      <c r="AM33" s="45">
        <f t="shared" si="22"/>
        <v>11</v>
      </c>
      <c r="AN33" s="45">
        <f t="shared" si="23"/>
        <v>3</v>
      </c>
      <c r="AO33" s="45">
        <f t="shared" si="24"/>
        <v>3</v>
      </c>
      <c r="AP33" s="39">
        <f t="shared" si="25"/>
        <v>9</v>
      </c>
      <c r="AQ33" s="45">
        <f t="shared" si="26"/>
        <v>9</v>
      </c>
      <c r="AR33" s="39">
        <f t="shared" si="27"/>
        <v>6</v>
      </c>
      <c r="AS33" s="46">
        <f t="shared" si="28"/>
        <v>6</v>
      </c>
    </row>
    <row r="34" spans="1:45" ht="18" customHeight="1">
      <c r="A34" s="113" t="s">
        <v>68</v>
      </c>
      <c r="B34" s="55" t="str">
        <f>input1!B34</f>
        <v>1/10</v>
      </c>
      <c r="C34" s="67" t="str">
        <f>input1!C34</f>
        <v>09305</v>
      </c>
      <c r="D34" s="68" t="str">
        <f>input1!D34</f>
        <v>เด็กหญิงชรินรัตน์  คงประเสริฐ</v>
      </c>
      <c r="E34" s="69">
        <f>input1!E34</f>
        <v>2</v>
      </c>
      <c r="F34" s="144">
        <v>2</v>
      </c>
      <c r="G34" s="145">
        <v>2</v>
      </c>
      <c r="H34" s="145">
        <v>1</v>
      </c>
      <c r="I34" s="145">
        <v>1</v>
      </c>
      <c r="J34" s="146">
        <v>2</v>
      </c>
      <c r="K34" s="147">
        <v>1</v>
      </c>
      <c r="L34" s="145">
        <v>1</v>
      </c>
      <c r="M34" s="145">
        <v>2</v>
      </c>
      <c r="N34" s="145">
        <v>1</v>
      </c>
      <c r="O34" s="148">
        <v>2</v>
      </c>
      <c r="P34" s="144">
        <v>1</v>
      </c>
      <c r="Q34" s="145">
        <v>3</v>
      </c>
      <c r="R34" s="145">
        <v>1</v>
      </c>
      <c r="S34" s="145">
        <v>1</v>
      </c>
      <c r="T34" s="146">
        <v>2</v>
      </c>
      <c r="U34" s="147">
        <v>1</v>
      </c>
      <c r="V34" s="145">
        <v>1</v>
      </c>
      <c r="W34" s="145">
        <v>2</v>
      </c>
      <c r="X34" s="145">
        <v>1</v>
      </c>
      <c r="Y34" s="148">
        <v>1</v>
      </c>
      <c r="Z34" s="144">
        <v>2</v>
      </c>
      <c r="AA34" s="145">
        <v>2</v>
      </c>
      <c r="AB34" s="145">
        <v>2</v>
      </c>
      <c r="AC34" s="145">
        <v>2</v>
      </c>
      <c r="AD34" s="146">
        <v>1</v>
      </c>
      <c r="AE34" s="16">
        <f t="shared" si="29"/>
        <v>7</v>
      </c>
      <c r="AF34" s="38">
        <f t="shared" si="15"/>
        <v>7</v>
      </c>
      <c r="AG34" s="39">
        <f t="shared" si="16"/>
        <v>3</v>
      </c>
      <c r="AH34" s="39">
        <f t="shared" si="17"/>
        <v>12</v>
      </c>
      <c r="AI34" s="39">
        <f t="shared" si="18"/>
        <v>12</v>
      </c>
      <c r="AJ34" s="39">
        <f t="shared" si="19"/>
        <v>2</v>
      </c>
      <c r="AK34" s="39">
        <f t="shared" si="20"/>
        <v>3</v>
      </c>
      <c r="AL34" s="39">
        <f t="shared" si="21"/>
        <v>11</v>
      </c>
      <c r="AM34" s="39">
        <f t="shared" si="22"/>
        <v>11</v>
      </c>
      <c r="AN34" s="39">
        <f t="shared" si="23"/>
        <v>3</v>
      </c>
      <c r="AO34" s="39">
        <f t="shared" si="24"/>
        <v>3</v>
      </c>
      <c r="AP34" s="39">
        <f t="shared" si="25"/>
        <v>10</v>
      </c>
      <c r="AQ34" s="39">
        <f t="shared" si="26"/>
        <v>10</v>
      </c>
      <c r="AR34" s="39">
        <f t="shared" si="27"/>
        <v>6</v>
      </c>
      <c r="AS34" s="40">
        <f t="shared" si="28"/>
        <v>6</v>
      </c>
    </row>
    <row r="35" spans="1:45" ht="18" customHeight="1">
      <c r="A35" s="57" t="s">
        <v>69</v>
      </c>
      <c r="B35" s="55" t="str">
        <f>input1!B35</f>
        <v>1/10</v>
      </c>
      <c r="C35" s="67" t="str">
        <f>input1!C35</f>
        <v>09307</v>
      </c>
      <c r="D35" s="68" t="str">
        <f>input1!D35</f>
        <v>เด็กหญิงรัตนาภรณ์  เกตุงาม</v>
      </c>
      <c r="E35" s="69">
        <f>input1!E35</f>
        <v>2</v>
      </c>
      <c r="F35" s="149">
        <v>2</v>
      </c>
      <c r="G35" s="150">
        <v>2</v>
      </c>
      <c r="H35" s="150">
        <v>1</v>
      </c>
      <c r="I35" s="150">
        <v>1</v>
      </c>
      <c r="J35" s="151">
        <v>2</v>
      </c>
      <c r="K35" s="152">
        <v>1</v>
      </c>
      <c r="L35" s="150">
        <v>1</v>
      </c>
      <c r="M35" s="150">
        <v>2</v>
      </c>
      <c r="N35" s="150">
        <v>1</v>
      </c>
      <c r="O35" s="153">
        <v>2</v>
      </c>
      <c r="P35" s="149">
        <v>1</v>
      </c>
      <c r="Q35" s="150">
        <v>2</v>
      </c>
      <c r="R35" s="150">
        <v>1</v>
      </c>
      <c r="S35" s="150">
        <v>1</v>
      </c>
      <c r="T35" s="151">
        <v>2</v>
      </c>
      <c r="U35" s="152">
        <v>1</v>
      </c>
      <c r="V35" s="150">
        <v>1</v>
      </c>
      <c r="W35" s="150">
        <v>2</v>
      </c>
      <c r="X35" s="150">
        <v>1</v>
      </c>
      <c r="Y35" s="153">
        <v>1</v>
      </c>
      <c r="Z35" s="149">
        <v>2</v>
      </c>
      <c r="AA35" s="150">
        <v>2</v>
      </c>
      <c r="AB35" s="150">
        <v>1</v>
      </c>
      <c r="AC35" s="150">
        <v>1</v>
      </c>
      <c r="AD35" s="151">
        <v>2</v>
      </c>
      <c r="AE35" s="16">
        <f t="shared" si="29"/>
        <v>6</v>
      </c>
      <c r="AF35" s="41">
        <f t="shared" si="15"/>
        <v>6</v>
      </c>
      <c r="AG35" s="42">
        <f t="shared" si="16"/>
        <v>3</v>
      </c>
      <c r="AH35" s="39">
        <f t="shared" si="17"/>
        <v>11</v>
      </c>
      <c r="AI35" s="42">
        <f t="shared" si="18"/>
        <v>11</v>
      </c>
      <c r="AJ35" s="42">
        <f t="shared" si="19"/>
        <v>2</v>
      </c>
      <c r="AK35" s="42">
        <f t="shared" si="20"/>
        <v>2</v>
      </c>
      <c r="AL35" s="39">
        <f t="shared" si="21"/>
        <v>10</v>
      </c>
      <c r="AM35" s="42">
        <f t="shared" si="22"/>
        <v>10</v>
      </c>
      <c r="AN35" s="42">
        <f t="shared" si="23"/>
        <v>3</v>
      </c>
      <c r="AO35" s="42">
        <f t="shared" si="24"/>
        <v>3</v>
      </c>
      <c r="AP35" s="39">
        <f t="shared" si="25"/>
        <v>9</v>
      </c>
      <c r="AQ35" s="42">
        <f t="shared" si="26"/>
        <v>9</v>
      </c>
      <c r="AR35" s="39">
        <f t="shared" si="27"/>
        <v>6</v>
      </c>
      <c r="AS35" s="43">
        <f t="shared" si="28"/>
        <v>6</v>
      </c>
    </row>
    <row r="36" spans="1:45" ht="18" customHeight="1">
      <c r="A36" s="115" t="s">
        <v>70</v>
      </c>
      <c r="B36" s="55" t="str">
        <f>input1!B36</f>
        <v>1/10</v>
      </c>
      <c r="C36" s="67" t="str">
        <f>input1!C36</f>
        <v>09308</v>
      </c>
      <c r="D36" s="68" t="str">
        <f>input1!D36</f>
        <v>เด็กหญิงวริษา  สุขสม</v>
      </c>
      <c r="E36" s="69">
        <f>input1!E36</f>
        <v>2</v>
      </c>
      <c r="F36" s="149">
        <v>2</v>
      </c>
      <c r="G36" s="150">
        <v>2</v>
      </c>
      <c r="H36" s="150">
        <v>1</v>
      </c>
      <c r="I36" s="150">
        <v>1</v>
      </c>
      <c r="J36" s="151">
        <v>2</v>
      </c>
      <c r="K36" s="152">
        <v>1</v>
      </c>
      <c r="L36" s="150">
        <v>1</v>
      </c>
      <c r="M36" s="150">
        <v>2</v>
      </c>
      <c r="N36" s="150">
        <v>1</v>
      </c>
      <c r="O36" s="153">
        <v>2</v>
      </c>
      <c r="P36" s="149">
        <v>1</v>
      </c>
      <c r="Q36" s="150">
        <v>2</v>
      </c>
      <c r="R36" s="150">
        <v>1</v>
      </c>
      <c r="S36" s="150">
        <v>1</v>
      </c>
      <c r="T36" s="151">
        <v>2</v>
      </c>
      <c r="U36" s="152">
        <v>1</v>
      </c>
      <c r="V36" s="150">
        <v>1</v>
      </c>
      <c r="W36" s="150">
        <v>2</v>
      </c>
      <c r="X36" s="150">
        <v>1</v>
      </c>
      <c r="Y36" s="153">
        <v>1</v>
      </c>
      <c r="Z36" s="149">
        <v>2</v>
      </c>
      <c r="AA36" s="150">
        <v>2</v>
      </c>
      <c r="AB36" s="150">
        <v>1</v>
      </c>
      <c r="AC36" s="150">
        <v>2</v>
      </c>
      <c r="AD36" s="151">
        <v>1</v>
      </c>
      <c r="AE36" s="16">
        <f t="shared" si="29"/>
        <v>7</v>
      </c>
      <c r="AF36" s="41">
        <f t="shared" si="15"/>
        <v>7</v>
      </c>
      <c r="AG36" s="42">
        <f t="shared" si="16"/>
        <v>3</v>
      </c>
      <c r="AH36" s="39">
        <f t="shared" si="17"/>
        <v>11</v>
      </c>
      <c r="AI36" s="42">
        <f t="shared" si="18"/>
        <v>11</v>
      </c>
      <c r="AJ36" s="42">
        <f t="shared" si="19"/>
        <v>2</v>
      </c>
      <c r="AK36" s="42">
        <f t="shared" si="20"/>
        <v>3</v>
      </c>
      <c r="AL36" s="39">
        <f t="shared" si="21"/>
        <v>11</v>
      </c>
      <c r="AM36" s="42">
        <f t="shared" si="22"/>
        <v>11</v>
      </c>
      <c r="AN36" s="42">
        <f t="shared" si="23"/>
        <v>3</v>
      </c>
      <c r="AO36" s="42">
        <f t="shared" si="24"/>
        <v>3</v>
      </c>
      <c r="AP36" s="39">
        <f t="shared" si="25"/>
        <v>9</v>
      </c>
      <c r="AQ36" s="42">
        <f t="shared" si="26"/>
        <v>9</v>
      </c>
      <c r="AR36" s="39">
        <f t="shared" si="27"/>
        <v>6</v>
      </c>
      <c r="AS36" s="43">
        <f t="shared" si="28"/>
        <v>6</v>
      </c>
    </row>
    <row r="37" spans="1:45" ht="18" customHeight="1">
      <c r="A37" s="116" t="s">
        <v>71</v>
      </c>
      <c r="B37" s="55" t="str">
        <f>input1!B37</f>
        <v>1/10</v>
      </c>
      <c r="C37" s="67" t="str">
        <f>input1!C37</f>
        <v>09309</v>
      </c>
      <c r="D37" s="68" t="str">
        <f>input1!D37</f>
        <v>เด็กหญิงสุภานัน  ดวงมาลา</v>
      </c>
      <c r="E37" s="69">
        <f>input1!E37</f>
        <v>2</v>
      </c>
      <c r="F37" s="154">
        <v>2</v>
      </c>
      <c r="G37" s="155">
        <v>2</v>
      </c>
      <c r="H37" s="155">
        <v>1</v>
      </c>
      <c r="I37" s="155">
        <v>1</v>
      </c>
      <c r="J37" s="156">
        <v>2</v>
      </c>
      <c r="K37" s="28">
        <v>1</v>
      </c>
      <c r="L37" s="155">
        <v>1</v>
      </c>
      <c r="M37" s="155">
        <v>2</v>
      </c>
      <c r="N37" s="155">
        <v>1</v>
      </c>
      <c r="O37" s="157">
        <v>2</v>
      </c>
      <c r="P37" s="158">
        <v>1</v>
      </c>
      <c r="Q37" s="155">
        <v>3</v>
      </c>
      <c r="R37" s="155">
        <v>1</v>
      </c>
      <c r="S37" s="155">
        <v>1</v>
      </c>
      <c r="T37" s="156">
        <v>2</v>
      </c>
      <c r="U37" s="28">
        <v>1</v>
      </c>
      <c r="V37" s="155">
        <v>1</v>
      </c>
      <c r="W37" s="155">
        <v>2</v>
      </c>
      <c r="X37" s="155">
        <v>1</v>
      </c>
      <c r="Y37" s="157">
        <v>1</v>
      </c>
      <c r="Z37" s="158">
        <v>2</v>
      </c>
      <c r="AA37" s="155">
        <v>2</v>
      </c>
      <c r="AB37" s="155">
        <v>1</v>
      </c>
      <c r="AC37" s="155">
        <v>1</v>
      </c>
      <c r="AD37" s="156">
        <v>1</v>
      </c>
      <c r="AE37" s="16">
        <f t="shared" si="29"/>
        <v>6</v>
      </c>
      <c r="AF37" s="41">
        <f t="shared" si="15"/>
        <v>6</v>
      </c>
      <c r="AG37" s="42">
        <f t="shared" si="16"/>
        <v>3</v>
      </c>
      <c r="AH37" s="39">
        <f t="shared" si="17"/>
        <v>12</v>
      </c>
      <c r="AI37" s="42">
        <f t="shared" si="18"/>
        <v>12</v>
      </c>
      <c r="AJ37" s="42">
        <f t="shared" si="19"/>
        <v>2</v>
      </c>
      <c r="AK37" s="42">
        <f t="shared" si="20"/>
        <v>3</v>
      </c>
      <c r="AL37" s="39">
        <f t="shared" si="21"/>
        <v>11</v>
      </c>
      <c r="AM37" s="42">
        <f t="shared" si="22"/>
        <v>11</v>
      </c>
      <c r="AN37" s="42">
        <f t="shared" si="23"/>
        <v>3</v>
      </c>
      <c r="AO37" s="42">
        <f t="shared" si="24"/>
        <v>3</v>
      </c>
      <c r="AP37" s="39">
        <f t="shared" si="25"/>
        <v>9</v>
      </c>
      <c r="AQ37" s="42">
        <f t="shared" si="26"/>
        <v>9</v>
      </c>
      <c r="AR37" s="39">
        <f t="shared" si="27"/>
        <v>6</v>
      </c>
      <c r="AS37" s="43">
        <f t="shared" si="28"/>
        <v>6</v>
      </c>
    </row>
    <row r="38" spans="1:45" ht="18" customHeight="1" thickBot="1">
      <c r="A38" s="117" t="s">
        <v>72</v>
      </c>
      <c r="B38" s="56" t="str">
        <f>input1!B38</f>
        <v>1/10</v>
      </c>
      <c r="C38" s="70" t="str">
        <f>input1!C38</f>
        <v>09311</v>
      </c>
      <c r="D38" s="71" t="str">
        <f>input1!D38</f>
        <v>เด็กหญิงอมรรัตน์  ขันวงษ์</v>
      </c>
      <c r="E38" s="72">
        <f>input1!E38</f>
        <v>2</v>
      </c>
      <c r="F38" s="159">
        <v>2</v>
      </c>
      <c r="G38" s="160">
        <v>2</v>
      </c>
      <c r="H38" s="160">
        <v>1</v>
      </c>
      <c r="I38" s="160">
        <v>1</v>
      </c>
      <c r="J38" s="161">
        <v>2</v>
      </c>
      <c r="K38" s="162">
        <v>1</v>
      </c>
      <c r="L38" s="160">
        <v>1</v>
      </c>
      <c r="M38" s="160">
        <v>2</v>
      </c>
      <c r="N38" s="160">
        <v>1</v>
      </c>
      <c r="O38" s="163">
        <v>2</v>
      </c>
      <c r="P38" s="159">
        <v>1</v>
      </c>
      <c r="Q38" s="160">
        <v>2</v>
      </c>
      <c r="R38" s="160">
        <v>1</v>
      </c>
      <c r="S38" s="160">
        <v>1</v>
      </c>
      <c r="T38" s="161">
        <v>2</v>
      </c>
      <c r="U38" s="162">
        <v>1</v>
      </c>
      <c r="V38" s="160">
        <v>1</v>
      </c>
      <c r="W38" s="160">
        <v>2</v>
      </c>
      <c r="X38" s="160">
        <v>1</v>
      </c>
      <c r="Y38" s="163">
        <v>1</v>
      </c>
      <c r="Z38" s="159">
        <v>2</v>
      </c>
      <c r="AA38" s="160">
        <v>2</v>
      </c>
      <c r="AB38" s="160">
        <v>1</v>
      </c>
      <c r="AC38" s="160">
        <v>2</v>
      </c>
      <c r="AD38" s="161">
        <v>1</v>
      </c>
      <c r="AE38" s="16">
        <f t="shared" si="29"/>
        <v>7</v>
      </c>
      <c r="AF38" s="44">
        <f t="shared" si="15"/>
        <v>7</v>
      </c>
      <c r="AG38" s="45">
        <f t="shared" si="16"/>
        <v>3</v>
      </c>
      <c r="AH38" s="39">
        <f t="shared" si="17"/>
        <v>11</v>
      </c>
      <c r="AI38" s="45">
        <f t="shared" si="18"/>
        <v>11</v>
      </c>
      <c r="AJ38" s="45">
        <f t="shared" si="19"/>
        <v>2</v>
      </c>
      <c r="AK38" s="45">
        <f t="shared" si="20"/>
        <v>3</v>
      </c>
      <c r="AL38" s="39">
        <f t="shared" si="21"/>
        <v>11</v>
      </c>
      <c r="AM38" s="45">
        <f t="shared" si="22"/>
        <v>11</v>
      </c>
      <c r="AN38" s="45">
        <f t="shared" si="23"/>
        <v>3</v>
      </c>
      <c r="AO38" s="45">
        <f t="shared" si="24"/>
        <v>3</v>
      </c>
      <c r="AP38" s="39">
        <f t="shared" si="25"/>
        <v>9</v>
      </c>
      <c r="AQ38" s="45">
        <f t="shared" si="26"/>
        <v>9</v>
      </c>
      <c r="AR38" s="39">
        <f t="shared" si="27"/>
        <v>6</v>
      </c>
      <c r="AS38" s="46">
        <f t="shared" si="28"/>
        <v>6</v>
      </c>
    </row>
    <row r="39" spans="1:45" ht="18" customHeight="1">
      <c r="A39" s="113" t="s">
        <v>73</v>
      </c>
      <c r="B39" s="55" t="str">
        <f>input1!B39</f>
        <v>1/10</v>
      </c>
      <c r="C39" s="67" t="str">
        <f>input1!C39</f>
        <v>09312</v>
      </c>
      <c r="D39" s="68" t="str">
        <f>input1!D39</f>
        <v>เด็กหญิงอัมรัตน์  ลิ่มวงศ์</v>
      </c>
      <c r="E39" s="69">
        <f>input1!E39</f>
        <v>2</v>
      </c>
      <c r="F39" s="144">
        <v>2</v>
      </c>
      <c r="G39" s="145">
        <v>2</v>
      </c>
      <c r="H39" s="145">
        <v>1</v>
      </c>
      <c r="I39" s="145">
        <v>1</v>
      </c>
      <c r="J39" s="146">
        <v>2</v>
      </c>
      <c r="K39" s="147">
        <v>1</v>
      </c>
      <c r="L39" s="145">
        <v>1</v>
      </c>
      <c r="M39" s="145">
        <v>2</v>
      </c>
      <c r="N39" s="145">
        <v>1</v>
      </c>
      <c r="O39" s="148">
        <v>1</v>
      </c>
      <c r="P39" s="144">
        <v>1</v>
      </c>
      <c r="Q39" s="145">
        <v>2</v>
      </c>
      <c r="R39" s="145">
        <v>1</v>
      </c>
      <c r="S39" s="145">
        <v>1</v>
      </c>
      <c r="T39" s="146">
        <v>2</v>
      </c>
      <c r="U39" s="147">
        <v>1</v>
      </c>
      <c r="V39" s="145">
        <v>1</v>
      </c>
      <c r="W39" s="145">
        <v>2</v>
      </c>
      <c r="X39" s="145">
        <v>1</v>
      </c>
      <c r="Y39" s="148">
        <v>1</v>
      </c>
      <c r="Z39" s="144">
        <v>2</v>
      </c>
      <c r="AA39" s="145">
        <v>2</v>
      </c>
      <c r="AB39" s="145">
        <v>1</v>
      </c>
      <c r="AC39" s="145">
        <v>2</v>
      </c>
      <c r="AD39" s="146">
        <v>1</v>
      </c>
      <c r="AE39" s="16">
        <f t="shared" si="29"/>
        <v>7</v>
      </c>
      <c r="AF39" s="38">
        <f t="shared" si="15"/>
        <v>7</v>
      </c>
      <c r="AG39" s="39">
        <f t="shared" si="16"/>
        <v>3</v>
      </c>
      <c r="AH39" s="39">
        <f t="shared" si="17"/>
        <v>11</v>
      </c>
      <c r="AI39" s="39">
        <f t="shared" si="18"/>
        <v>11</v>
      </c>
      <c r="AJ39" s="39">
        <f t="shared" si="19"/>
        <v>2</v>
      </c>
      <c r="AK39" s="39">
        <f t="shared" si="20"/>
        <v>3</v>
      </c>
      <c r="AL39" s="39">
        <f t="shared" si="21"/>
        <v>10</v>
      </c>
      <c r="AM39" s="39">
        <f t="shared" si="22"/>
        <v>10</v>
      </c>
      <c r="AN39" s="39">
        <f t="shared" si="23"/>
        <v>3</v>
      </c>
      <c r="AO39" s="39">
        <f t="shared" si="24"/>
        <v>3</v>
      </c>
      <c r="AP39" s="39">
        <f t="shared" si="25"/>
        <v>9</v>
      </c>
      <c r="AQ39" s="39">
        <f t="shared" si="26"/>
        <v>9</v>
      </c>
      <c r="AR39" s="39">
        <f t="shared" si="27"/>
        <v>6</v>
      </c>
      <c r="AS39" s="40">
        <f t="shared" si="28"/>
        <v>6</v>
      </c>
    </row>
    <row r="40" spans="1:45" ht="18" customHeight="1">
      <c r="A40" s="57" t="s">
        <v>74</v>
      </c>
      <c r="B40" s="55" t="str">
        <f>input1!B40</f>
        <v>1/10</v>
      </c>
      <c r="C40" s="67" t="str">
        <f>input1!C40</f>
        <v>09381</v>
      </c>
      <c r="D40" s="68" t="str">
        <f>input1!D40</f>
        <v>เด็กหญิงสุวรรณี  ศรีโอฬาร</v>
      </c>
      <c r="E40" s="69">
        <f>input1!E40</f>
        <v>2</v>
      </c>
      <c r="F40" s="154">
        <v>2</v>
      </c>
      <c r="G40" s="155">
        <v>2</v>
      </c>
      <c r="H40" s="155">
        <v>1</v>
      </c>
      <c r="I40" s="155">
        <v>1</v>
      </c>
      <c r="J40" s="156">
        <v>2</v>
      </c>
      <c r="K40" s="28">
        <v>1</v>
      </c>
      <c r="L40" s="155">
        <v>1</v>
      </c>
      <c r="M40" s="155">
        <v>2</v>
      </c>
      <c r="N40" s="155">
        <v>1</v>
      </c>
      <c r="O40" s="157">
        <v>2</v>
      </c>
      <c r="P40" s="158">
        <v>1</v>
      </c>
      <c r="Q40" s="155">
        <v>2</v>
      </c>
      <c r="R40" s="155">
        <v>1</v>
      </c>
      <c r="S40" s="155">
        <v>1</v>
      </c>
      <c r="T40" s="156">
        <v>2</v>
      </c>
      <c r="U40" s="28">
        <v>1</v>
      </c>
      <c r="V40" s="155">
        <v>1</v>
      </c>
      <c r="W40" s="155">
        <v>2</v>
      </c>
      <c r="X40" s="155">
        <v>1</v>
      </c>
      <c r="Y40" s="157">
        <v>1</v>
      </c>
      <c r="Z40" s="158">
        <v>2</v>
      </c>
      <c r="AA40" s="155">
        <v>2</v>
      </c>
      <c r="AB40" s="155">
        <v>1</v>
      </c>
      <c r="AC40" s="155">
        <v>2</v>
      </c>
      <c r="AD40" s="156">
        <v>1</v>
      </c>
      <c r="AE40" s="16">
        <f t="shared" si="29"/>
        <v>7</v>
      </c>
      <c r="AF40" s="41">
        <f t="shared" si="15"/>
        <v>7</v>
      </c>
      <c r="AG40" s="42">
        <f t="shared" si="16"/>
        <v>3</v>
      </c>
      <c r="AH40" s="39">
        <f t="shared" si="17"/>
        <v>11</v>
      </c>
      <c r="AI40" s="42">
        <f t="shared" si="18"/>
        <v>11</v>
      </c>
      <c r="AJ40" s="42">
        <f t="shared" si="19"/>
        <v>2</v>
      </c>
      <c r="AK40" s="42">
        <f t="shared" si="20"/>
        <v>3</v>
      </c>
      <c r="AL40" s="39">
        <f t="shared" si="21"/>
        <v>11</v>
      </c>
      <c r="AM40" s="42">
        <f t="shared" si="22"/>
        <v>11</v>
      </c>
      <c r="AN40" s="42">
        <f t="shared" si="23"/>
        <v>3</v>
      </c>
      <c r="AO40" s="42">
        <f t="shared" si="24"/>
        <v>3</v>
      </c>
      <c r="AP40" s="39">
        <f t="shared" si="25"/>
        <v>9</v>
      </c>
      <c r="AQ40" s="42">
        <f t="shared" si="26"/>
        <v>9</v>
      </c>
      <c r="AR40" s="39">
        <f t="shared" si="27"/>
        <v>6</v>
      </c>
      <c r="AS40" s="43">
        <f t="shared" si="28"/>
        <v>6</v>
      </c>
    </row>
    <row r="41" spans="1:45" ht="18" customHeight="1">
      <c r="A41" s="115" t="s">
        <v>75</v>
      </c>
      <c r="B41" s="55" t="str">
        <f>input1!B41</f>
        <v>1/10</v>
      </c>
      <c r="C41" s="67" t="str">
        <f>input1!C41</f>
        <v>09382</v>
      </c>
      <c r="D41" s="68" t="str">
        <f>input1!D41</f>
        <v>เด็กหญิงสุธาวี  จันทร์อุ่มเหม้า</v>
      </c>
      <c r="E41" s="69">
        <f>input1!E41</f>
        <v>2</v>
      </c>
      <c r="F41" s="149">
        <v>2</v>
      </c>
      <c r="G41" s="150">
        <v>2</v>
      </c>
      <c r="H41" s="150">
        <v>1</v>
      </c>
      <c r="I41" s="150">
        <v>1</v>
      </c>
      <c r="J41" s="151">
        <v>2</v>
      </c>
      <c r="K41" s="152">
        <v>1</v>
      </c>
      <c r="L41" s="150">
        <v>1</v>
      </c>
      <c r="M41" s="150">
        <v>2</v>
      </c>
      <c r="N41" s="150">
        <v>1</v>
      </c>
      <c r="O41" s="153">
        <v>2</v>
      </c>
      <c r="P41" s="149">
        <v>1</v>
      </c>
      <c r="Q41" s="150">
        <v>2</v>
      </c>
      <c r="R41" s="150">
        <v>1</v>
      </c>
      <c r="S41" s="150">
        <v>1</v>
      </c>
      <c r="T41" s="151">
        <v>2</v>
      </c>
      <c r="U41" s="152">
        <v>1</v>
      </c>
      <c r="V41" s="150">
        <v>1</v>
      </c>
      <c r="W41" s="150">
        <v>2</v>
      </c>
      <c r="X41" s="150">
        <v>1</v>
      </c>
      <c r="Y41" s="153">
        <v>1</v>
      </c>
      <c r="Z41" s="149">
        <v>2</v>
      </c>
      <c r="AA41" s="150">
        <v>2</v>
      </c>
      <c r="AB41" s="150">
        <v>1</v>
      </c>
      <c r="AC41" s="150">
        <v>2</v>
      </c>
      <c r="AD41" s="151">
        <v>1</v>
      </c>
      <c r="AE41" s="16">
        <f t="shared" si="29"/>
        <v>7</v>
      </c>
      <c r="AF41" s="41">
        <f t="shared" si="15"/>
        <v>7</v>
      </c>
      <c r="AG41" s="42">
        <f t="shared" si="16"/>
        <v>3</v>
      </c>
      <c r="AH41" s="39">
        <f t="shared" si="17"/>
        <v>11</v>
      </c>
      <c r="AI41" s="42">
        <f t="shared" si="18"/>
        <v>11</v>
      </c>
      <c r="AJ41" s="42">
        <f t="shared" si="19"/>
        <v>2</v>
      </c>
      <c r="AK41" s="42">
        <f t="shared" si="20"/>
        <v>3</v>
      </c>
      <c r="AL41" s="39">
        <f t="shared" si="21"/>
        <v>11</v>
      </c>
      <c r="AM41" s="42">
        <f t="shared" si="22"/>
        <v>11</v>
      </c>
      <c r="AN41" s="42">
        <f t="shared" si="23"/>
        <v>3</v>
      </c>
      <c r="AO41" s="42">
        <f t="shared" si="24"/>
        <v>3</v>
      </c>
      <c r="AP41" s="39">
        <f t="shared" si="25"/>
        <v>9</v>
      </c>
      <c r="AQ41" s="42">
        <f t="shared" si="26"/>
        <v>9</v>
      </c>
      <c r="AR41" s="39">
        <f t="shared" si="27"/>
        <v>6</v>
      </c>
      <c r="AS41" s="43">
        <f t="shared" si="28"/>
        <v>6</v>
      </c>
    </row>
    <row r="42" spans="1:45" ht="18" customHeight="1">
      <c r="A42" s="116"/>
      <c r="B42" s="55"/>
      <c r="C42" s="67"/>
      <c r="D42" s="68"/>
      <c r="E42" s="69"/>
      <c r="F42" s="149"/>
      <c r="G42" s="150"/>
      <c r="H42" s="150"/>
      <c r="I42" s="150"/>
      <c r="J42" s="151"/>
      <c r="K42" s="152"/>
      <c r="L42" s="150"/>
      <c r="M42" s="150"/>
      <c r="N42" s="150"/>
      <c r="O42" s="153"/>
      <c r="P42" s="149"/>
      <c r="Q42" s="150"/>
      <c r="R42" s="150"/>
      <c r="S42" s="150"/>
      <c r="T42" s="151"/>
      <c r="U42" s="152"/>
      <c r="V42" s="150"/>
      <c r="W42" s="150"/>
      <c r="X42" s="150"/>
      <c r="Y42" s="153"/>
      <c r="Z42" s="149"/>
      <c r="AA42" s="150"/>
      <c r="AB42" s="150"/>
      <c r="AC42" s="150"/>
      <c r="AD42" s="151"/>
      <c r="AE42" s="16"/>
      <c r="AF42" s="41"/>
      <c r="AG42" s="42"/>
      <c r="AH42" s="39"/>
      <c r="AI42" s="42"/>
      <c r="AJ42" s="42"/>
      <c r="AK42" s="42"/>
      <c r="AL42" s="39"/>
      <c r="AM42" s="42"/>
      <c r="AN42" s="42"/>
      <c r="AO42" s="42"/>
      <c r="AP42" s="39"/>
      <c r="AQ42" s="42"/>
      <c r="AR42" s="39"/>
      <c r="AS42" s="43"/>
    </row>
    <row r="43" spans="1:45" ht="18" customHeight="1" thickBot="1">
      <c r="A43" s="117"/>
      <c r="B43" s="56"/>
      <c r="C43" s="70"/>
      <c r="D43" s="71"/>
      <c r="E43" s="72"/>
      <c r="F43" s="159"/>
      <c r="G43" s="160"/>
      <c r="H43" s="160"/>
      <c r="I43" s="160"/>
      <c r="J43" s="161"/>
      <c r="K43" s="162"/>
      <c r="L43" s="160"/>
      <c r="M43" s="160"/>
      <c r="N43" s="160"/>
      <c r="O43" s="163"/>
      <c r="P43" s="159"/>
      <c r="Q43" s="160"/>
      <c r="R43" s="160"/>
      <c r="S43" s="160"/>
      <c r="T43" s="161"/>
      <c r="U43" s="162"/>
      <c r="V43" s="160"/>
      <c r="W43" s="160"/>
      <c r="X43" s="160"/>
      <c r="Y43" s="163"/>
      <c r="Z43" s="159"/>
      <c r="AA43" s="160"/>
      <c r="AB43" s="160"/>
      <c r="AC43" s="160"/>
      <c r="AD43" s="161"/>
      <c r="AE43" s="170"/>
      <c r="AF43" s="44"/>
      <c r="AG43" s="45"/>
      <c r="AH43" s="171"/>
      <c r="AI43" s="45"/>
      <c r="AJ43" s="45"/>
      <c r="AK43" s="45"/>
      <c r="AL43" s="171"/>
      <c r="AM43" s="45"/>
      <c r="AN43" s="45"/>
      <c r="AO43" s="45"/>
      <c r="AP43" s="171"/>
      <c r="AQ43" s="45"/>
      <c r="AR43" s="171"/>
      <c r="AS43" s="46"/>
    </row>
    <row r="44" spans="1:45" ht="18" customHeight="1">
      <c r="A44" s="113"/>
      <c r="B44" s="55"/>
      <c r="C44" s="67"/>
      <c r="D44" s="68"/>
      <c r="E44" s="69"/>
      <c r="F44" s="144"/>
      <c r="G44" s="145"/>
      <c r="H44" s="145"/>
      <c r="I44" s="145"/>
      <c r="J44" s="146"/>
      <c r="K44" s="147"/>
      <c r="L44" s="145"/>
      <c r="M44" s="145"/>
      <c r="N44" s="145"/>
      <c r="O44" s="148"/>
      <c r="P44" s="144"/>
      <c r="Q44" s="145"/>
      <c r="R44" s="145"/>
      <c r="S44" s="145"/>
      <c r="T44" s="146"/>
      <c r="U44" s="147"/>
      <c r="V44" s="145"/>
      <c r="W44" s="145"/>
      <c r="X44" s="145"/>
      <c r="Y44" s="148"/>
      <c r="Z44" s="144"/>
      <c r="AA44" s="145"/>
      <c r="AB44" s="145"/>
      <c r="AC44" s="145"/>
      <c r="AD44" s="146"/>
      <c r="AE44" s="16"/>
      <c r="AF44" s="38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0"/>
    </row>
    <row r="45" spans="1:45" ht="18" customHeight="1">
      <c r="A45" s="57"/>
      <c r="B45" s="55"/>
      <c r="C45" s="67"/>
      <c r="D45" s="68"/>
      <c r="E45" s="69"/>
      <c r="F45" s="149"/>
      <c r="G45" s="150"/>
      <c r="H45" s="150"/>
      <c r="I45" s="150"/>
      <c r="J45" s="151"/>
      <c r="K45" s="152"/>
      <c r="L45" s="150"/>
      <c r="M45" s="150"/>
      <c r="N45" s="150"/>
      <c r="O45" s="153"/>
      <c r="P45" s="149"/>
      <c r="Q45" s="150"/>
      <c r="R45" s="150"/>
      <c r="S45" s="150"/>
      <c r="T45" s="151"/>
      <c r="U45" s="152"/>
      <c r="V45" s="150"/>
      <c r="W45" s="150"/>
      <c r="X45" s="150"/>
      <c r="Y45" s="153"/>
      <c r="Z45" s="149"/>
      <c r="AA45" s="150"/>
      <c r="AB45" s="150"/>
      <c r="AC45" s="150"/>
      <c r="AD45" s="151"/>
      <c r="AE45" s="16"/>
      <c r="AF45" s="41"/>
      <c r="AG45" s="42"/>
      <c r="AH45" s="39"/>
      <c r="AI45" s="42"/>
      <c r="AJ45" s="42"/>
      <c r="AK45" s="42"/>
      <c r="AL45" s="39"/>
      <c r="AM45" s="42"/>
      <c r="AN45" s="42"/>
      <c r="AO45" s="42"/>
      <c r="AP45" s="39"/>
      <c r="AQ45" s="42"/>
      <c r="AR45" s="39"/>
      <c r="AS45" s="43"/>
    </row>
    <row r="46" spans="1:45" ht="18" customHeight="1">
      <c r="A46" s="115"/>
      <c r="B46" s="55"/>
      <c r="C46" s="67"/>
      <c r="D46" s="68"/>
      <c r="E46" s="69"/>
      <c r="F46" s="149"/>
      <c r="G46" s="150"/>
      <c r="H46" s="150"/>
      <c r="I46" s="150"/>
      <c r="J46" s="151"/>
      <c r="K46" s="152"/>
      <c r="L46" s="150"/>
      <c r="M46" s="150"/>
      <c r="N46" s="150"/>
      <c r="O46" s="153"/>
      <c r="P46" s="149"/>
      <c r="Q46" s="150"/>
      <c r="R46" s="150"/>
      <c r="S46" s="150"/>
      <c r="T46" s="151"/>
      <c r="U46" s="152"/>
      <c r="V46" s="150"/>
      <c r="W46" s="150"/>
      <c r="X46" s="150"/>
      <c r="Y46" s="153"/>
      <c r="Z46" s="149"/>
      <c r="AA46" s="150"/>
      <c r="AB46" s="150"/>
      <c r="AC46" s="150"/>
      <c r="AD46" s="151"/>
      <c r="AE46" s="16"/>
      <c r="AF46" s="41"/>
      <c r="AG46" s="42"/>
      <c r="AH46" s="39"/>
      <c r="AI46" s="42"/>
      <c r="AJ46" s="42"/>
      <c r="AK46" s="42"/>
      <c r="AL46" s="39"/>
      <c r="AM46" s="42"/>
      <c r="AN46" s="42"/>
      <c r="AO46" s="42"/>
      <c r="AP46" s="39"/>
      <c r="AQ46" s="42"/>
      <c r="AR46" s="39"/>
      <c r="AS46" s="43"/>
    </row>
    <row r="47" spans="1:45" ht="18" customHeight="1">
      <c r="A47" s="116"/>
      <c r="B47" s="55"/>
      <c r="C47" s="67"/>
      <c r="D47" s="68"/>
      <c r="E47" s="69"/>
      <c r="F47" s="154"/>
      <c r="G47" s="155"/>
      <c r="H47" s="155"/>
      <c r="I47" s="155"/>
      <c r="J47" s="156"/>
      <c r="K47" s="28"/>
      <c r="L47" s="155"/>
      <c r="M47" s="155"/>
      <c r="N47" s="155"/>
      <c r="O47" s="157"/>
      <c r="P47" s="158"/>
      <c r="Q47" s="155"/>
      <c r="R47" s="155"/>
      <c r="S47" s="155"/>
      <c r="T47" s="156"/>
      <c r="U47" s="28"/>
      <c r="V47" s="155"/>
      <c r="W47" s="155"/>
      <c r="X47" s="155"/>
      <c r="Y47" s="157"/>
      <c r="Z47" s="158"/>
      <c r="AA47" s="155"/>
      <c r="AB47" s="155"/>
      <c r="AC47" s="155"/>
      <c r="AD47" s="156"/>
      <c r="AE47" s="16"/>
      <c r="AF47" s="41"/>
      <c r="AG47" s="42"/>
      <c r="AH47" s="39"/>
      <c r="AI47" s="42"/>
      <c r="AJ47" s="42"/>
      <c r="AK47" s="42"/>
      <c r="AL47" s="39"/>
      <c r="AM47" s="42"/>
      <c r="AN47" s="42"/>
      <c r="AO47" s="42"/>
      <c r="AP47" s="39"/>
      <c r="AQ47" s="42"/>
      <c r="AR47" s="39"/>
      <c r="AS47" s="43"/>
    </row>
    <row r="48" spans="1:45" ht="18" customHeight="1" thickBot="1">
      <c r="A48" s="117"/>
      <c r="B48" s="56"/>
      <c r="C48" s="70"/>
      <c r="D48" s="71"/>
      <c r="E48" s="72"/>
      <c r="F48" s="159"/>
      <c r="G48" s="160"/>
      <c r="H48" s="160"/>
      <c r="I48" s="160"/>
      <c r="J48" s="161"/>
      <c r="K48" s="162"/>
      <c r="L48" s="160"/>
      <c r="M48" s="160"/>
      <c r="N48" s="160"/>
      <c r="O48" s="163"/>
      <c r="P48" s="159"/>
      <c r="Q48" s="160"/>
      <c r="R48" s="160"/>
      <c r="S48" s="160"/>
      <c r="T48" s="161"/>
      <c r="U48" s="162"/>
      <c r="V48" s="160"/>
      <c r="W48" s="160"/>
      <c r="X48" s="160"/>
      <c r="Y48" s="163"/>
      <c r="Z48" s="159"/>
      <c r="AA48" s="160"/>
      <c r="AB48" s="160"/>
      <c r="AC48" s="160"/>
      <c r="AD48" s="161"/>
      <c r="AE48" s="16"/>
      <c r="AF48" s="44"/>
      <c r="AG48" s="45"/>
      <c r="AH48" s="39"/>
      <c r="AI48" s="45"/>
      <c r="AJ48" s="45"/>
      <c r="AK48" s="45"/>
      <c r="AL48" s="39"/>
      <c r="AM48" s="45"/>
      <c r="AN48" s="45"/>
      <c r="AO48" s="45"/>
      <c r="AP48" s="39"/>
      <c r="AQ48" s="45"/>
      <c r="AR48" s="39"/>
      <c r="AS48" s="46"/>
    </row>
    <row r="49" spans="1:45" ht="18" customHeight="1">
      <c r="A49" s="113"/>
      <c r="B49" s="55"/>
      <c r="C49" s="67"/>
      <c r="D49" s="68"/>
      <c r="E49" s="69"/>
      <c r="F49" s="144"/>
      <c r="G49" s="145"/>
      <c r="H49" s="145"/>
      <c r="I49" s="145"/>
      <c r="J49" s="146"/>
      <c r="K49" s="147"/>
      <c r="L49" s="145"/>
      <c r="M49" s="145"/>
      <c r="N49" s="145"/>
      <c r="O49" s="148"/>
      <c r="P49" s="144"/>
      <c r="Q49" s="145"/>
      <c r="R49" s="145"/>
      <c r="S49" s="145"/>
      <c r="T49" s="146"/>
      <c r="U49" s="147"/>
      <c r="V49" s="145"/>
      <c r="W49" s="145"/>
      <c r="X49" s="145"/>
      <c r="Y49" s="148"/>
      <c r="Z49" s="144"/>
      <c r="AA49" s="145"/>
      <c r="AB49" s="145"/>
      <c r="AC49" s="145"/>
      <c r="AD49" s="146"/>
      <c r="AE49" s="16"/>
      <c r="AF49" s="38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40"/>
    </row>
    <row r="50" spans="1:45" ht="18" customHeight="1">
      <c r="A50" s="57"/>
      <c r="B50" s="55"/>
      <c r="C50" s="67"/>
      <c r="D50" s="68"/>
      <c r="E50" s="69"/>
      <c r="F50" s="154"/>
      <c r="G50" s="155"/>
      <c r="H50" s="155"/>
      <c r="I50" s="155"/>
      <c r="J50" s="156"/>
      <c r="K50" s="28"/>
      <c r="L50" s="155"/>
      <c r="M50" s="155"/>
      <c r="N50" s="155"/>
      <c r="O50" s="157"/>
      <c r="P50" s="158"/>
      <c r="Q50" s="155"/>
      <c r="R50" s="155"/>
      <c r="S50" s="155"/>
      <c r="T50" s="156"/>
      <c r="U50" s="28"/>
      <c r="V50" s="155"/>
      <c r="W50" s="155"/>
      <c r="X50" s="155"/>
      <c r="Y50" s="157"/>
      <c r="Z50" s="158"/>
      <c r="AA50" s="155"/>
      <c r="AB50" s="155"/>
      <c r="AC50" s="155"/>
      <c r="AD50" s="156"/>
      <c r="AE50" s="16"/>
      <c r="AF50" s="41"/>
      <c r="AG50" s="42"/>
      <c r="AH50" s="39"/>
      <c r="AI50" s="42"/>
      <c r="AJ50" s="42"/>
      <c r="AK50" s="42"/>
      <c r="AL50" s="39"/>
      <c r="AM50" s="42"/>
      <c r="AN50" s="42"/>
      <c r="AO50" s="42"/>
      <c r="AP50" s="39"/>
      <c r="AQ50" s="42"/>
      <c r="AR50" s="39"/>
      <c r="AS50" s="43"/>
    </row>
    <row r="51" spans="1:45" ht="18" customHeight="1">
      <c r="A51" s="115"/>
      <c r="B51" s="55"/>
      <c r="C51" s="67"/>
      <c r="D51" s="68"/>
      <c r="E51" s="69"/>
      <c r="F51" s="149"/>
      <c r="G51" s="150"/>
      <c r="H51" s="150"/>
      <c r="I51" s="150"/>
      <c r="J51" s="151"/>
      <c r="K51" s="152"/>
      <c r="L51" s="150"/>
      <c r="M51" s="150"/>
      <c r="N51" s="150"/>
      <c r="O51" s="153"/>
      <c r="P51" s="149"/>
      <c r="Q51" s="150"/>
      <c r="R51" s="150"/>
      <c r="S51" s="150"/>
      <c r="T51" s="151"/>
      <c r="U51" s="152"/>
      <c r="V51" s="150"/>
      <c r="W51" s="150"/>
      <c r="X51" s="150"/>
      <c r="Y51" s="153"/>
      <c r="Z51" s="149"/>
      <c r="AA51" s="150"/>
      <c r="AB51" s="150"/>
      <c r="AC51" s="150"/>
      <c r="AD51" s="151"/>
      <c r="AE51" s="16"/>
      <c r="AF51" s="41"/>
      <c r="AG51" s="42"/>
      <c r="AH51" s="39"/>
      <c r="AI51" s="42"/>
      <c r="AJ51" s="42"/>
      <c r="AK51" s="42"/>
      <c r="AL51" s="39"/>
      <c r="AM51" s="42"/>
      <c r="AN51" s="42"/>
      <c r="AO51" s="42"/>
      <c r="AP51" s="39"/>
      <c r="AQ51" s="42"/>
      <c r="AR51" s="39"/>
      <c r="AS51" s="43"/>
    </row>
    <row r="52" spans="1:45" ht="18" customHeight="1">
      <c r="A52" s="116"/>
      <c r="B52" s="55"/>
      <c r="C52" s="67"/>
      <c r="D52" s="68"/>
      <c r="E52" s="69"/>
      <c r="F52" s="149"/>
      <c r="G52" s="150"/>
      <c r="H52" s="150"/>
      <c r="I52" s="150"/>
      <c r="J52" s="151"/>
      <c r="K52" s="152"/>
      <c r="L52" s="150"/>
      <c r="M52" s="150"/>
      <c r="N52" s="150"/>
      <c r="O52" s="153"/>
      <c r="P52" s="149"/>
      <c r="Q52" s="150"/>
      <c r="R52" s="150"/>
      <c r="S52" s="150"/>
      <c r="T52" s="151"/>
      <c r="U52" s="152"/>
      <c r="V52" s="150"/>
      <c r="W52" s="150"/>
      <c r="X52" s="150"/>
      <c r="Y52" s="153"/>
      <c r="Z52" s="149"/>
      <c r="AA52" s="150"/>
      <c r="AB52" s="150"/>
      <c r="AC52" s="150"/>
      <c r="AD52" s="151"/>
      <c r="AE52" s="16"/>
      <c r="AF52" s="41"/>
      <c r="AG52" s="42"/>
      <c r="AH52" s="39"/>
      <c r="AI52" s="42"/>
      <c r="AJ52" s="42"/>
      <c r="AK52" s="42"/>
      <c r="AL52" s="39"/>
      <c r="AM52" s="42"/>
      <c r="AN52" s="42"/>
      <c r="AO52" s="42"/>
      <c r="AP52" s="39"/>
      <c r="AQ52" s="42"/>
      <c r="AR52" s="39"/>
      <c r="AS52" s="43"/>
    </row>
    <row r="53" spans="1:45" ht="18" customHeight="1" thickBot="1">
      <c r="A53" s="117"/>
      <c r="B53" s="56"/>
      <c r="C53" s="70"/>
      <c r="D53" s="71"/>
      <c r="E53" s="72"/>
      <c r="F53" s="159"/>
      <c r="G53" s="160"/>
      <c r="H53" s="160"/>
      <c r="I53" s="160"/>
      <c r="J53" s="161"/>
      <c r="K53" s="162"/>
      <c r="L53" s="160"/>
      <c r="M53" s="160"/>
      <c r="N53" s="160"/>
      <c r="O53" s="163"/>
      <c r="P53" s="159"/>
      <c r="Q53" s="160"/>
      <c r="R53" s="160"/>
      <c r="S53" s="160"/>
      <c r="T53" s="161"/>
      <c r="U53" s="162"/>
      <c r="V53" s="160"/>
      <c r="W53" s="160"/>
      <c r="X53" s="160"/>
      <c r="Y53" s="163"/>
      <c r="Z53" s="159"/>
      <c r="AA53" s="160"/>
      <c r="AB53" s="160"/>
      <c r="AC53" s="160"/>
      <c r="AD53" s="161"/>
      <c r="AE53" s="170"/>
      <c r="AF53" s="44"/>
      <c r="AG53" s="45"/>
      <c r="AH53" s="171"/>
      <c r="AI53" s="45"/>
      <c r="AJ53" s="45"/>
      <c r="AK53" s="45"/>
      <c r="AL53" s="171"/>
      <c r="AM53" s="45"/>
      <c r="AN53" s="45"/>
      <c r="AO53" s="45"/>
      <c r="AP53" s="171"/>
      <c r="AQ53" s="45"/>
      <c r="AR53" s="171"/>
      <c r="AS53" s="4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BS53"/>
  <sheetViews>
    <sheetView zoomScalePageLayoutView="0" workbookViewId="0" topLeftCell="A28">
      <selection activeCell="AV42" sqref="AV42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0.13671875" style="2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17" t="s">
        <v>9</v>
      </c>
      <c r="B1" s="218"/>
      <c r="C1" s="218"/>
      <c r="D1" s="218"/>
      <c r="E1" s="219"/>
      <c r="F1" s="220" t="s">
        <v>17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2"/>
      <c r="AE1" s="14"/>
      <c r="AF1" s="205" t="s">
        <v>0</v>
      </c>
      <c r="AG1" s="58"/>
      <c r="AH1" s="59"/>
      <c r="AI1" s="208" t="s">
        <v>10</v>
      </c>
      <c r="AJ1" s="60"/>
      <c r="AK1" s="58"/>
      <c r="AL1" s="58"/>
      <c r="AM1" s="211" t="s">
        <v>1</v>
      </c>
      <c r="AN1" s="58"/>
      <c r="AO1" s="58"/>
      <c r="AP1" s="59"/>
      <c r="AQ1" s="208" t="s">
        <v>2</v>
      </c>
      <c r="AR1" s="60"/>
      <c r="AS1" s="202" t="s">
        <v>11</v>
      </c>
    </row>
    <row r="2" spans="1:45" ht="21.75" thickBot="1">
      <c r="A2" s="217" t="str">
        <f>input1!A2</f>
        <v>ชั้น ม.1/10 (ครูสาลีรัตน์, ครูอภิเดช)</v>
      </c>
      <c r="B2" s="218"/>
      <c r="C2" s="218"/>
      <c r="D2" s="218"/>
      <c r="E2" s="219"/>
      <c r="F2" s="217" t="s">
        <v>8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9"/>
      <c r="AE2" s="15"/>
      <c r="AF2" s="206"/>
      <c r="AG2" s="61"/>
      <c r="AH2" s="62"/>
      <c r="AI2" s="209"/>
      <c r="AJ2" s="63"/>
      <c r="AK2" s="61"/>
      <c r="AL2" s="61"/>
      <c r="AM2" s="212"/>
      <c r="AN2" s="61"/>
      <c r="AO2" s="61"/>
      <c r="AP2" s="62"/>
      <c r="AQ2" s="209"/>
      <c r="AR2" s="63"/>
      <c r="AS2" s="203"/>
    </row>
    <row r="3" spans="1:45" ht="21.75" thickBot="1">
      <c r="A3" s="52" t="s">
        <v>4</v>
      </c>
      <c r="B3" s="53" t="s">
        <v>3</v>
      </c>
      <c r="C3" s="54" t="s">
        <v>5</v>
      </c>
      <c r="D3" s="53" t="s">
        <v>6</v>
      </c>
      <c r="E3" s="54" t="s">
        <v>7</v>
      </c>
      <c r="F3" s="47">
        <v>1</v>
      </c>
      <c r="G3" s="48">
        <v>2</v>
      </c>
      <c r="H3" s="48">
        <v>3</v>
      </c>
      <c r="I3" s="48">
        <v>4</v>
      </c>
      <c r="J3" s="49">
        <v>5</v>
      </c>
      <c r="K3" s="50">
        <v>6</v>
      </c>
      <c r="L3" s="48">
        <v>7</v>
      </c>
      <c r="M3" s="48">
        <v>8</v>
      </c>
      <c r="N3" s="48">
        <v>9</v>
      </c>
      <c r="O3" s="51">
        <v>10</v>
      </c>
      <c r="P3" s="47">
        <v>11</v>
      </c>
      <c r="Q3" s="48">
        <v>12</v>
      </c>
      <c r="R3" s="48">
        <v>13</v>
      </c>
      <c r="S3" s="48">
        <v>14</v>
      </c>
      <c r="T3" s="49">
        <v>15</v>
      </c>
      <c r="U3" s="50">
        <v>16</v>
      </c>
      <c r="V3" s="48">
        <v>17</v>
      </c>
      <c r="W3" s="48">
        <v>18</v>
      </c>
      <c r="X3" s="48">
        <v>19</v>
      </c>
      <c r="Y3" s="51">
        <v>20</v>
      </c>
      <c r="Z3" s="47">
        <v>21</v>
      </c>
      <c r="AA3" s="48">
        <v>22</v>
      </c>
      <c r="AB3" s="48">
        <v>23</v>
      </c>
      <c r="AC3" s="48">
        <v>24</v>
      </c>
      <c r="AD3" s="49">
        <v>25</v>
      </c>
      <c r="AE3" s="15"/>
      <c r="AF3" s="207"/>
      <c r="AG3" s="64"/>
      <c r="AH3" s="65"/>
      <c r="AI3" s="210"/>
      <c r="AJ3" s="66"/>
      <c r="AK3" s="64"/>
      <c r="AL3" s="64"/>
      <c r="AM3" s="213"/>
      <c r="AN3" s="64"/>
      <c r="AO3" s="64"/>
      <c r="AP3" s="65"/>
      <c r="AQ3" s="210"/>
      <c r="AR3" s="66"/>
      <c r="AS3" s="204"/>
    </row>
    <row r="4" spans="1:46" s="6" customFormat="1" ht="18" customHeight="1">
      <c r="A4" s="113" t="s">
        <v>41</v>
      </c>
      <c r="B4" s="55" t="str">
        <f>input1!B4</f>
        <v>1/10</v>
      </c>
      <c r="C4" s="67" t="str">
        <f>input1!C4</f>
        <v>09276</v>
      </c>
      <c r="D4" s="68" t="str">
        <f>input1!D4</f>
        <v>เด็กชายกำแหง  ทองมาก</v>
      </c>
      <c r="E4" s="69">
        <f>input1!E4</f>
        <v>1</v>
      </c>
      <c r="F4" s="144">
        <v>1</v>
      </c>
      <c r="G4" s="145">
        <v>1</v>
      </c>
      <c r="H4" s="145">
        <v>2</v>
      </c>
      <c r="I4" s="145">
        <v>1</v>
      </c>
      <c r="J4" s="146">
        <v>3</v>
      </c>
      <c r="K4" s="147">
        <v>1</v>
      </c>
      <c r="L4" s="145">
        <v>1</v>
      </c>
      <c r="M4" s="145">
        <v>3</v>
      </c>
      <c r="N4" s="145">
        <v>1</v>
      </c>
      <c r="O4" s="148">
        <v>2</v>
      </c>
      <c r="P4" s="144">
        <v>1</v>
      </c>
      <c r="Q4" s="145">
        <v>3</v>
      </c>
      <c r="R4" s="145">
        <v>1</v>
      </c>
      <c r="S4" s="145">
        <v>1</v>
      </c>
      <c r="T4" s="146">
        <v>3</v>
      </c>
      <c r="U4" s="147">
        <v>3</v>
      </c>
      <c r="V4" s="145">
        <v>2</v>
      </c>
      <c r="W4" s="145">
        <v>3</v>
      </c>
      <c r="X4" s="145">
        <v>1</v>
      </c>
      <c r="Y4" s="148">
        <v>2</v>
      </c>
      <c r="Z4" s="144">
        <v>3</v>
      </c>
      <c r="AA4" s="145">
        <v>3</v>
      </c>
      <c r="AB4" s="145">
        <v>1</v>
      </c>
      <c r="AC4" s="145">
        <v>3</v>
      </c>
      <c r="AD4" s="146">
        <v>2</v>
      </c>
      <c r="AE4" s="16">
        <f>H4+M4+R4+U4+AC4</f>
        <v>12</v>
      </c>
      <c r="AF4" s="38">
        <f aca="true" t="shared" si="0" ref="AF4:AF19">IF(AE4=0,"0",AE4)</f>
        <v>12</v>
      </c>
      <c r="AG4" s="39">
        <f aca="true" t="shared" si="1" ref="AG4:AG19">IF(L4=3,1,IF(L4=2,2,IF(L4=1,3)))</f>
        <v>3</v>
      </c>
      <c r="AH4" s="39">
        <f>J4+AG4+Q4+W4+AA4</f>
        <v>15</v>
      </c>
      <c r="AI4" s="39">
        <f aca="true" t="shared" si="2" ref="AI4:AI19">IF(AH4=0,"0",AH4)</f>
        <v>15</v>
      </c>
      <c r="AJ4" s="39">
        <f aca="true" t="shared" si="3" ref="AJ4:AJ19">IF(Z4=3,1,IF(Z4=2,2,IF(Z4=1,3)))</f>
        <v>1</v>
      </c>
      <c r="AK4" s="39">
        <f aca="true" t="shared" si="4" ref="AK4:AK19">IF(AD4=3,1,IF(AD4=2,2,IF(AD4=1,3)))</f>
        <v>2</v>
      </c>
      <c r="AL4" s="39">
        <f>G4+O4+T4+AJ4+AK4</f>
        <v>9</v>
      </c>
      <c r="AM4" s="39">
        <f aca="true" t="shared" si="5" ref="AM4:AM19">IF(AL4=0,"0",AL4)</f>
        <v>9</v>
      </c>
      <c r="AN4" s="39">
        <f aca="true" t="shared" si="6" ref="AN4:AN19">IF(P4=3,1,IF(P4=2,2,IF(P4=1,3)))</f>
        <v>3</v>
      </c>
      <c r="AO4" s="39">
        <f aca="true" t="shared" si="7" ref="AO4:AO19">IF(S4=3,1,IF(S4=2,2,IF(S4=1,3)))</f>
        <v>3</v>
      </c>
      <c r="AP4" s="39">
        <f>K4+AN4+AO4+X4+AB4</f>
        <v>9</v>
      </c>
      <c r="AQ4" s="39">
        <f aca="true" t="shared" si="8" ref="AQ4:AQ19">IF(AP4=0,"0",AP4)</f>
        <v>9</v>
      </c>
      <c r="AR4" s="39">
        <f>F4+I4+N4+V4+Y4</f>
        <v>7</v>
      </c>
      <c r="AS4" s="40">
        <f aca="true" t="shared" si="9" ref="AS4:AS19">IF(AR4=0,"0",AR4)</f>
        <v>7</v>
      </c>
      <c r="AT4" s="5"/>
    </row>
    <row r="5" spans="1:46" s="6" customFormat="1" ht="18" customHeight="1">
      <c r="A5" s="57" t="s">
        <v>42</v>
      </c>
      <c r="B5" s="55" t="str">
        <f>input1!B5</f>
        <v>1/10</v>
      </c>
      <c r="C5" s="67" t="str">
        <f>input1!C5</f>
        <v>09277</v>
      </c>
      <c r="D5" s="68" t="str">
        <f>input1!D5</f>
        <v>เด็กชายจิตริน  ไก่จันทร์</v>
      </c>
      <c r="E5" s="69">
        <f>input1!E5</f>
        <v>1</v>
      </c>
      <c r="F5" s="149">
        <v>1</v>
      </c>
      <c r="G5" s="150">
        <v>3</v>
      </c>
      <c r="H5" s="150">
        <v>3</v>
      </c>
      <c r="I5" s="150">
        <v>3</v>
      </c>
      <c r="J5" s="151">
        <v>3</v>
      </c>
      <c r="K5" s="152">
        <v>1</v>
      </c>
      <c r="L5" s="150">
        <v>2</v>
      </c>
      <c r="M5" s="150">
        <v>2</v>
      </c>
      <c r="N5" s="150">
        <v>1</v>
      </c>
      <c r="O5" s="153">
        <v>3</v>
      </c>
      <c r="P5" s="149">
        <v>3</v>
      </c>
      <c r="Q5" s="150">
        <v>3</v>
      </c>
      <c r="R5" s="150">
        <v>1</v>
      </c>
      <c r="S5" s="150">
        <v>1</v>
      </c>
      <c r="T5" s="151">
        <v>3</v>
      </c>
      <c r="U5" s="152">
        <v>3</v>
      </c>
      <c r="V5" s="150">
        <v>1</v>
      </c>
      <c r="W5" s="150">
        <v>3</v>
      </c>
      <c r="X5" s="150">
        <v>2</v>
      </c>
      <c r="Y5" s="153">
        <v>2</v>
      </c>
      <c r="Z5" s="149">
        <v>2</v>
      </c>
      <c r="AA5" s="150">
        <v>2</v>
      </c>
      <c r="AB5" s="150">
        <v>1</v>
      </c>
      <c r="AC5" s="150">
        <v>2</v>
      </c>
      <c r="AD5" s="151">
        <v>2</v>
      </c>
      <c r="AE5" s="16">
        <f aca="true" t="shared" si="10" ref="AE5:AE19">H5+M5+R5+U5+AC5</f>
        <v>11</v>
      </c>
      <c r="AF5" s="41">
        <f t="shared" si="0"/>
        <v>11</v>
      </c>
      <c r="AG5" s="42">
        <f t="shared" si="1"/>
        <v>2</v>
      </c>
      <c r="AH5" s="39">
        <f aca="true" t="shared" si="11" ref="AH5:AH19">J5+AG5+Q5+W5+AA5</f>
        <v>13</v>
      </c>
      <c r="AI5" s="42">
        <f t="shared" si="2"/>
        <v>13</v>
      </c>
      <c r="AJ5" s="42">
        <f t="shared" si="3"/>
        <v>2</v>
      </c>
      <c r="AK5" s="42">
        <f t="shared" si="4"/>
        <v>2</v>
      </c>
      <c r="AL5" s="39">
        <f aca="true" t="shared" si="12" ref="AL5:AL19">G5+O5+T5+AJ5+AK5</f>
        <v>13</v>
      </c>
      <c r="AM5" s="42">
        <f t="shared" si="5"/>
        <v>13</v>
      </c>
      <c r="AN5" s="42">
        <f t="shared" si="6"/>
        <v>1</v>
      </c>
      <c r="AO5" s="42">
        <f t="shared" si="7"/>
        <v>3</v>
      </c>
      <c r="AP5" s="39">
        <f aca="true" t="shared" si="13" ref="AP5:AP19">K5+AN5+AO5+X5+AB5</f>
        <v>8</v>
      </c>
      <c r="AQ5" s="42">
        <f t="shared" si="8"/>
        <v>8</v>
      </c>
      <c r="AR5" s="39">
        <f aca="true" t="shared" si="14" ref="AR5:AR19">F5+I5+N5+V5+Y5</f>
        <v>8</v>
      </c>
      <c r="AS5" s="43">
        <f t="shared" si="9"/>
        <v>8</v>
      </c>
      <c r="AT5" s="5"/>
    </row>
    <row r="6" spans="1:46" s="6" customFormat="1" ht="18" customHeight="1">
      <c r="A6" s="115" t="s">
        <v>43</v>
      </c>
      <c r="B6" s="55" t="str">
        <f>input1!B6</f>
        <v>1/10</v>
      </c>
      <c r="C6" s="67" t="str">
        <f>input1!C6</f>
        <v>09279</v>
      </c>
      <c r="D6" s="68" t="str">
        <f>input1!D6</f>
        <v>เด็กชายจิรพงศ์  ชนะจอหอ</v>
      </c>
      <c r="E6" s="69">
        <f>input1!E6</f>
        <v>1</v>
      </c>
      <c r="F6" s="149">
        <v>1</v>
      </c>
      <c r="G6" s="150">
        <v>2</v>
      </c>
      <c r="H6" s="150">
        <v>2</v>
      </c>
      <c r="I6" s="150">
        <v>1</v>
      </c>
      <c r="J6" s="151">
        <v>2</v>
      </c>
      <c r="K6" s="152">
        <v>2</v>
      </c>
      <c r="L6" s="150">
        <v>1</v>
      </c>
      <c r="M6" s="150">
        <v>1</v>
      </c>
      <c r="N6" s="150">
        <v>1</v>
      </c>
      <c r="O6" s="153">
        <v>2</v>
      </c>
      <c r="P6" s="149">
        <v>1</v>
      </c>
      <c r="Q6" s="150">
        <v>2</v>
      </c>
      <c r="R6" s="150">
        <v>1</v>
      </c>
      <c r="S6" s="150">
        <v>1</v>
      </c>
      <c r="T6" s="151">
        <v>3</v>
      </c>
      <c r="U6" s="152">
        <v>3</v>
      </c>
      <c r="V6" s="150">
        <v>2</v>
      </c>
      <c r="W6" s="150">
        <v>1</v>
      </c>
      <c r="X6" s="150">
        <v>1</v>
      </c>
      <c r="Y6" s="153">
        <v>1</v>
      </c>
      <c r="Z6" s="149">
        <v>2</v>
      </c>
      <c r="AA6" s="150">
        <v>3</v>
      </c>
      <c r="AB6" s="150">
        <v>1</v>
      </c>
      <c r="AC6" s="150">
        <v>2</v>
      </c>
      <c r="AD6" s="151">
        <v>1</v>
      </c>
      <c r="AE6" s="16">
        <f t="shared" si="10"/>
        <v>9</v>
      </c>
      <c r="AF6" s="41">
        <f t="shared" si="0"/>
        <v>9</v>
      </c>
      <c r="AG6" s="42">
        <f t="shared" si="1"/>
        <v>3</v>
      </c>
      <c r="AH6" s="39">
        <f t="shared" si="11"/>
        <v>11</v>
      </c>
      <c r="AI6" s="42">
        <f t="shared" si="2"/>
        <v>11</v>
      </c>
      <c r="AJ6" s="42">
        <f t="shared" si="3"/>
        <v>2</v>
      </c>
      <c r="AK6" s="42">
        <f t="shared" si="4"/>
        <v>3</v>
      </c>
      <c r="AL6" s="39">
        <f t="shared" si="12"/>
        <v>12</v>
      </c>
      <c r="AM6" s="42">
        <f t="shared" si="5"/>
        <v>12</v>
      </c>
      <c r="AN6" s="42">
        <f t="shared" si="6"/>
        <v>3</v>
      </c>
      <c r="AO6" s="42">
        <f t="shared" si="7"/>
        <v>3</v>
      </c>
      <c r="AP6" s="39">
        <f t="shared" si="13"/>
        <v>10</v>
      </c>
      <c r="AQ6" s="42">
        <f t="shared" si="8"/>
        <v>10</v>
      </c>
      <c r="AR6" s="39">
        <f t="shared" si="14"/>
        <v>6</v>
      </c>
      <c r="AS6" s="43">
        <f t="shared" si="9"/>
        <v>6</v>
      </c>
      <c r="AT6" s="5"/>
    </row>
    <row r="7" spans="1:46" s="6" customFormat="1" ht="18" customHeight="1">
      <c r="A7" s="116" t="s">
        <v>44</v>
      </c>
      <c r="B7" s="55" t="str">
        <f>input1!B7</f>
        <v>1/10</v>
      </c>
      <c r="C7" s="67" t="str">
        <f>input1!C7</f>
        <v>09280</v>
      </c>
      <c r="D7" s="68" t="str">
        <f>input1!D7</f>
        <v>เด็กชายจิรภัทร  ศรีหาภูธร</v>
      </c>
      <c r="E7" s="69">
        <f>input1!E7</f>
        <v>1</v>
      </c>
      <c r="F7" s="154">
        <v>2</v>
      </c>
      <c r="G7" s="155">
        <v>1</v>
      </c>
      <c r="H7" s="155">
        <v>1</v>
      </c>
      <c r="I7" s="155">
        <v>2</v>
      </c>
      <c r="J7" s="156">
        <v>2</v>
      </c>
      <c r="K7" s="28">
        <v>1</v>
      </c>
      <c r="L7" s="155">
        <v>1</v>
      </c>
      <c r="M7" s="155">
        <v>2</v>
      </c>
      <c r="N7" s="155">
        <v>2</v>
      </c>
      <c r="O7" s="157">
        <v>2</v>
      </c>
      <c r="P7" s="158">
        <v>2</v>
      </c>
      <c r="Q7" s="155">
        <v>3</v>
      </c>
      <c r="R7" s="155">
        <v>1</v>
      </c>
      <c r="S7" s="155">
        <v>2</v>
      </c>
      <c r="T7" s="156">
        <v>2</v>
      </c>
      <c r="U7" s="28">
        <v>2</v>
      </c>
      <c r="V7" s="155">
        <v>2</v>
      </c>
      <c r="W7" s="155">
        <v>1</v>
      </c>
      <c r="X7" s="155">
        <v>1</v>
      </c>
      <c r="Y7" s="157">
        <v>2</v>
      </c>
      <c r="Z7" s="158">
        <v>2</v>
      </c>
      <c r="AA7" s="155">
        <v>1</v>
      </c>
      <c r="AB7" s="155">
        <v>1</v>
      </c>
      <c r="AC7" s="155">
        <v>3</v>
      </c>
      <c r="AD7" s="156">
        <v>2</v>
      </c>
      <c r="AE7" s="16">
        <f t="shared" si="10"/>
        <v>9</v>
      </c>
      <c r="AF7" s="41">
        <f t="shared" si="0"/>
        <v>9</v>
      </c>
      <c r="AG7" s="42">
        <f t="shared" si="1"/>
        <v>3</v>
      </c>
      <c r="AH7" s="39">
        <f t="shared" si="11"/>
        <v>10</v>
      </c>
      <c r="AI7" s="42">
        <f t="shared" si="2"/>
        <v>10</v>
      </c>
      <c r="AJ7" s="42">
        <f t="shared" si="3"/>
        <v>2</v>
      </c>
      <c r="AK7" s="42">
        <f t="shared" si="4"/>
        <v>2</v>
      </c>
      <c r="AL7" s="39">
        <f t="shared" si="12"/>
        <v>9</v>
      </c>
      <c r="AM7" s="42">
        <f t="shared" si="5"/>
        <v>9</v>
      </c>
      <c r="AN7" s="42">
        <f t="shared" si="6"/>
        <v>2</v>
      </c>
      <c r="AO7" s="42">
        <f t="shared" si="7"/>
        <v>2</v>
      </c>
      <c r="AP7" s="39">
        <f t="shared" si="13"/>
        <v>7</v>
      </c>
      <c r="AQ7" s="42">
        <f t="shared" si="8"/>
        <v>7</v>
      </c>
      <c r="AR7" s="39">
        <f t="shared" si="14"/>
        <v>10</v>
      </c>
      <c r="AS7" s="43">
        <f t="shared" si="9"/>
        <v>10</v>
      </c>
      <c r="AT7" s="5"/>
    </row>
    <row r="8" spans="1:46" s="6" customFormat="1" ht="18" customHeight="1" thickBot="1">
      <c r="A8" s="117" t="s">
        <v>45</v>
      </c>
      <c r="B8" s="56" t="str">
        <f>input1!B8</f>
        <v>1/10</v>
      </c>
      <c r="C8" s="70" t="str">
        <f>input1!C8</f>
        <v>09282</v>
      </c>
      <c r="D8" s="71" t="str">
        <f>input1!D8</f>
        <v>เด็กชายชลธิชาติ  ฮกหล่อ</v>
      </c>
      <c r="E8" s="72">
        <f>input1!E8</f>
        <v>1</v>
      </c>
      <c r="F8" s="159">
        <v>1</v>
      </c>
      <c r="G8" s="160">
        <v>2</v>
      </c>
      <c r="H8" s="160">
        <v>2</v>
      </c>
      <c r="I8" s="160">
        <v>2</v>
      </c>
      <c r="J8" s="161">
        <v>3</v>
      </c>
      <c r="K8" s="162">
        <v>3</v>
      </c>
      <c r="L8" s="160">
        <v>1</v>
      </c>
      <c r="M8" s="160">
        <v>2</v>
      </c>
      <c r="N8" s="160">
        <v>1</v>
      </c>
      <c r="O8" s="163">
        <v>2</v>
      </c>
      <c r="P8" s="159">
        <v>2</v>
      </c>
      <c r="Q8" s="160">
        <v>3</v>
      </c>
      <c r="R8" s="160">
        <v>2</v>
      </c>
      <c r="S8" s="160">
        <v>1</v>
      </c>
      <c r="T8" s="161">
        <v>3</v>
      </c>
      <c r="U8" s="162">
        <v>3</v>
      </c>
      <c r="V8" s="160">
        <v>3</v>
      </c>
      <c r="W8" s="160">
        <v>3</v>
      </c>
      <c r="X8" s="160">
        <v>1</v>
      </c>
      <c r="Y8" s="163">
        <v>1</v>
      </c>
      <c r="Z8" s="159">
        <v>3</v>
      </c>
      <c r="AA8" s="160">
        <v>3</v>
      </c>
      <c r="AB8" s="160">
        <v>1</v>
      </c>
      <c r="AC8" s="160">
        <v>2</v>
      </c>
      <c r="AD8" s="161">
        <v>3</v>
      </c>
      <c r="AE8" s="16">
        <f t="shared" si="10"/>
        <v>11</v>
      </c>
      <c r="AF8" s="44">
        <f t="shared" si="0"/>
        <v>11</v>
      </c>
      <c r="AG8" s="45">
        <f t="shared" si="1"/>
        <v>3</v>
      </c>
      <c r="AH8" s="39">
        <f t="shared" si="11"/>
        <v>15</v>
      </c>
      <c r="AI8" s="45">
        <f t="shared" si="2"/>
        <v>15</v>
      </c>
      <c r="AJ8" s="45">
        <f t="shared" si="3"/>
        <v>1</v>
      </c>
      <c r="AK8" s="45">
        <f t="shared" si="4"/>
        <v>1</v>
      </c>
      <c r="AL8" s="39">
        <f t="shared" si="12"/>
        <v>9</v>
      </c>
      <c r="AM8" s="45">
        <f t="shared" si="5"/>
        <v>9</v>
      </c>
      <c r="AN8" s="45">
        <f t="shared" si="6"/>
        <v>2</v>
      </c>
      <c r="AO8" s="45">
        <f t="shared" si="7"/>
        <v>3</v>
      </c>
      <c r="AP8" s="39">
        <f t="shared" si="13"/>
        <v>10</v>
      </c>
      <c r="AQ8" s="45">
        <f t="shared" si="8"/>
        <v>10</v>
      </c>
      <c r="AR8" s="39">
        <f t="shared" si="14"/>
        <v>8</v>
      </c>
      <c r="AS8" s="46">
        <f t="shared" si="9"/>
        <v>8</v>
      </c>
      <c r="AT8" s="5"/>
    </row>
    <row r="9" spans="1:46" s="6" customFormat="1" ht="18" customHeight="1">
      <c r="A9" s="113" t="s">
        <v>46</v>
      </c>
      <c r="B9" s="55" t="str">
        <f>input1!B9</f>
        <v>1/10</v>
      </c>
      <c r="C9" s="67" t="str">
        <f>input1!C9</f>
        <v>09283</v>
      </c>
      <c r="D9" s="68" t="str">
        <f>input1!D9</f>
        <v>เด็กชายไชยณรงค์  บุกขุนทด</v>
      </c>
      <c r="E9" s="69">
        <f>input1!E9</f>
        <v>1</v>
      </c>
      <c r="F9" s="144">
        <v>1</v>
      </c>
      <c r="G9" s="145">
        <v>2</v>
      </c>
      <c r="H9" s="145">
        <v>3</v>
      </c>
      <c r="I9" s="145">
        <v>1</v>
      </c>
      <c r="J9" s="146">
        <v>3</v>
      </c>
      <c r="K9" s="147">
        <v>3</v>
      </c>
      <c r="L9" s="145">
        <v>1</v>
      </c>
      <c r="M9" s="145">
        <v>3</v>
      </c>
      <c r="N9" s="145">
        <v>1</v>
      </c>
      <c r="O9" s="148">
        <v>1</v>
      </c>
      <c r="P9" s="144">
        <v>1</v>
      </c>
      <c r="Q9" s="145">
        <v>3</v>
      </c>
      <c r="R9" s="145">
        <v>1</v>
      </c>
      <c r="S9" s="145">
        <v>1</v>
      </c>
      <c r="T9" s="146">
        <v>1</v>
      </c>
      <c r="U9" s="147">
        <v>1</v>
      </c>
      <c r="V9" s="145">
        <v>1</v>
      </c>
      <c r="W9" s="145">
        <v>3</v>
      </c>
      <c r="X9" s="145">
        <v>1</v>
      </c>
      <c r="Y9" s="148">
        <v>1</v>
      </c>
      <c r="Z9" s="144">
        <v>1</v>
      </c>
      <c r="AA9" s="145">
        <v>3</v>
      </c>
      <c r="AB9" s="145">
        <v>1</v>
      </c>
      <c r="AC9" s="145">
        <v>3</v>
      </c>
      <c r="AD9" s="146">
        <v>1</v>
      </c>
      <c r="AE9" s="16">
        <f t="shared" si="10"/>
        <v>11</v>
      </c>
      <c r="AF9" s="38">
        <f t="shared" si="0"/>
        <v>11</v>
      </c>
      <c r="AG9" s="39">
        <f t="shared" si="1"/>
        <v>3</v>
      </c>
      <c r="AH9" s="39">
        <f t="shared" si="11"/>
        <v>15</v>
      </c>
      <c r="AI9" s="39">
        <f t="shared" si="2"/>
        <v>15</v>
      </c>
      <c r="AJ9" s="39">
        <f t="shared" si="3"/>
        <v>3</v>
      </c>
      <c r="AK9" s="39">
        <f t="shared" si="4"/>
        <v>3</v>
      </c>
      <c r="AL9" s="39">
        <f t="shared" si="12"/>
        <v>10</v>
      </c>
      <c r="AM9" s="39">
        <f t="shared" si="5"/>
        <v>10</v>
      </c>
      <c r="AN9" s="39">
        <f t="shared" si="6"/>
        <v>3</v>
      </c>
      <c r="AO9" s="39">
        <f t="shared" si="7"/>
        <v>3</v>
      </c>
      <c r="AP9" s="39">
        <f t="shared" si="13"/>
        <v>11</v>
      </c>
      <c r="AQ9" s="39">
        <f t="shared" si="8"/>
        <v>11</v>
      </c>
      <c r="AR9" s="39">
        <f t="shared" si="14"/>
        <v>5</v>
      </c>
      <c r="AS9" s="40">
        <f t="shared" si="9"/>
        <v>5</v>
      </c>
      <c r="AT9" s="5"/>
    </row>
    <row r="10" spans="1:46" s="6" customFormat="1" ht="18" customHeight="1">
      <c r="A10" s="57" t="s">
        <v>47</v>
      </c>
      <c r="B10" s="55" t="str">
        <f>input1!B10</f>
        <v>1/10</v>
      </c>
      <c r="C10" s="67" t="str">
        <f>input1!C10</f>
        <v>09306</v>
      </c>
      <c r="D10" s="68" t="str">
        <f>input1!D10</f>
        <v>เด็กชายณัฐนันท์  แก้วประเสริฐ</v>
      </c>
      <c r="E10" s="69">
        <f>input1!E10</f>
        <v>1</v>
      </c>
      <c r="F10" s="149">
        <v>1</v>
      </c>
      <c r="G10" s="150">
        <v>3</v>
      </c>
      <c r="H10" s="150">
        <v>1</v>
      </c>
      <c r="I10" s="150">
        <v>1</v>
      </c>
      <c r="J10" s="151">
        <v>3</v>
      </c>
      <c r="K10" s="152">
        <v>1</v>
      </c>
      <c r="L10" s="150">
        <v>1</v>
      </c>
      <c r="M10" s="150">
        <v>2</v>
      </c>
      <c r="N10" s="150">
        <v>1</v>
      </c>
      <c r="O10" s="153">
        <v>2</v>
      </c>
      <c r="P10" s="149">
        <v>1</v>
      </c>
      <c r="Q10" s="150">
        <v>3</v>
      </c>
      <c r="R10" s="150">
        <v>1</v>
      </c>
      <c r="S10" s="150">
        <v>1</v>
      </c>
      <c r="T10" s="151">
        <v>3</v>
      </c>
      <c r="U10" s="152">
        <v>3</v>
      </c>
      <c r="V10" s="150">
        <v>1</v>
      </c>
      <c r="W10" s="150">
        <v>3</v>
      </c>
      <c r="X10" s="150">
        <v>1</v>
      </c>
      <c r="Y10" s="153">
        <v>1</v>
      </c>
      <c r="Z10" s="149">
        <v>2</v>
      </c>
      <c r="AA10" s="150">
        <v>2</v>
      </c>
      <c r="AB10" s="150">
        <v>1</v>
      </c>
      <c r="AC10" s="150">
        <v>1</v>
      </c>
      <c r="AD10" s="151">
        <v>1</v>
      </c>
      <c r="AE10" s="16">
        <f t="shared" si="10"/>
        <v>8</v>
      </c>
      <c r="AF10" s="41">
        <f t="shared" si="0"/>
        <v>8</v>
      </c>
      <c r="AG10" s="42">
        <f t="shared" si="1"/>
        <v>3</v>
      </c>
      <c r="AH10" s="39">
        <f t="shared" si="11"/>
        <v>14</v>
      </c>
      <c r="AI10" s="42">
        <f t="shared" si="2"/>
        <v>14</v>
      </c>
      <c r="AJ10" s="42">
        <f t="shared" si="3"/>
        <v>2</v>
      </c>
      <c r="AK10" s="42">
        <f t="shared" si="4"/>
        <v>3</v>
      </c>
      <c r="AL10" s="39">
        <f t="shared" si="12"/>
        <v>13</v>
      </c>
      <c r="AM10" s="42">
        <f t="shared" si="5"/>
        <v>13</v>
      </c>
      <c r="AN10" s="42">
        <f t="shared" si="6"/>
        <v>3</v>
      </c>
      <c r="AO10" s="42">
        <f t="shared" si="7"/>
        <v>3</v>
      </c>
      <c r="AP10" s="39">
        <f t="shared" si="13"/>
        <v>9</v>
      </c>
      <c r="AQ10" s="42">
        <f t="shared" si="8"/>
        <v>9</v>
      </c>
      <c r="AR10" s="39">
        <f t="shared" si="14"/>
        <v>5</v>
      </c>
      <c r="AS10" s="43">
        <f t="shared" si="9"/>
        <v>5</v>
      </c>
      <c r="AT10" s="5"/>
    </row>
    <row r="11" spans="1:46" s="6" customFormat="1" ht="18" customHeight="1">
      <c r="A11" s="115" t="s">
        <v>48</v>
      </c>
      <c r="B11" s="55" t="str">
        <f>input1!B11</f>
        <v>1/10</v>
      </c>
      <c r="C11" s="67" t="str">
        <f>input1!C11</f>
        <v>09284</v>
      </c>
      <c r="D11" s="68" t="str">
        <f>input1!D11</f>
        <v>เด็กชายณัฐภัทร  พรหมศรี</v>
      </c>
      <c r="E11" s="69">
        <f>input1!E11</f>
        <v>1</v>
      </c>
      <c r="F11" s="149">
        <v>1</v>
      </c>
      <c r="G11" s="150">
        <v>3</v>
      </c>
      <c r="H11" s="150">
        <v>1</v>
      </c>
      <c r="I11" s="150">
        <v>1</v>
      </c>
      <c r="J11" s="151">
        <v>3</v>
      </c>
      <c r="K11" s="152">
        <v>1</v>
      </c>
      <c r="L11" s="150">
        <v>1</v>
      </c>
      <c r="M11" s="150">
        <v>3</v>
      </c>
      <c r="N11" s="150">
        <v>1</v>
      </c>
      <c r="O11" s="153">
        <v>3</v>
      </c>
      <c r="P11" s="149">
        <v>1</v>
      </c>
      <c r="Q11" s="150">
        <v>3</v>
      </c>
      <c r="R11" s="150">
        <v>1</v>
      </c>
      <c r="S11" s="150">
        <v>1</v>
      </c>
      <c r="T11" s="151">
        <v>2</v>
      </c>
      <c r="U11" s="152">
        <v>2</v>
      </c>
      <c r="V11" s="150">
        <v>2</v>
      </c>
      <c r="W11" s="150">
        <v>3</v>
      </c>
      <c r="X11" s="150">
        <v>1</v>
      </c>
      <c r="Y11" s="153">
        <v>1</v>
      </c>
      <c r="Z11" s="149">
        <v>3</v>
      </c>
      <c r="AA11" s="150">
        <v>3</v>
      </c>
      <c r="AB11" s="150">
        <v>1</v>
      </c>
      <c r="AC11" s="150">
        <v>3</v>
      </c>
      <c r="AD11" s="151">
        <v>1</v>
      </c>
      <c r="AE11" s="16">
        <f t="shared" si="10"/>
        <v>10</v>
      </c>
      <c r="AF11" s="41">
        <f t="shared" si="0"/>
        <v>10</v>
      </c>
      <c r="AG11" s="42">
        <f t="shared" si="1"/>
        <v>3</v>
      </c>
      <c r="AH11" s="39">
        <f t="shared" si="11"/>
        <v>15</v>
      </c>
      <c r="AI11" s="42">
        <f t="shared" si="2"/>
        <v>15</v>
      </c>
      <c r="AJ11" s="42">
        <f t="shared" si="3"/>
        <v>1</v>
      </c>
      <c r="AK11" s="42">
        <f t="shared" si="4"/>
        <v>3</v>
      </c>
      <c r="AL11" s="39">
        <f t="shared" si="12"/>
        <v>12</v>
      </c>
      <c r="AM11" s="42">
        <f t="shared" si="5"/>
        <v>12</v>
      </c>
      <c r="AN11" s="42">
        <f t="shared" si="6"/>
        <v>3</v>
      </c>
      <c r="AO11" s="42">
        <f t="shared" si="7"/>
        <v>3</v>
      </c>
      <c r="AP11" s="39">
        <f t="shared" si="13"/>
        <v>9</v>
      </c>
      <c r="AQ11" s="42">
        <f t="shared" si="8"/>
        <v>9</v>
      </c>
      <c r="AR11" s="39">
        <f t="shared" si="14"/>
        <v>6</v>
      </c>
      <c r="AS11" s="43">
        <f t="shared" si="9"/>
        <v>6</v>
      </c>
      <c r="AT11" s="5"/>
    </row>
    <row r="12" spans="1:46" s="6" customFormat="1" ht="18" customHeight="1">
      <c r="A12" s="116" t="s">
        <v>49</v>
      </c>
      <c r="B12" s="55" t="str">
        <f>input1!B12</f>
        <v>1/10</v>
      </c>
      <c r="C12" s="67" t="str">
        <f>input1!C12</f>
        <v>09285</v>
      </c>
      <c r="D12" s="68" t="str">
        <f>input1!D12</f>
        <v>เด็กชายณัฐวุฒิ  รามคล้าย</v>
      </c>
      <c r="E12" s="69">
        <f>input1!E12</f>
        <v>1</v>
      </c>
      <c r="F12" s="154">
        <v>1</v>
      </c>
      <c r="G12" s="155">
        <v>2</v>
      </c>
      <c r="H12" s="155">
        <v>2</v>
      </c>
      <c r="I12" s="155">
        <v>3</v>
      </c>
      <c r="J12" s="156">
        <v>2</v>
      </c>
      <c r="K12" s="28">
        <v>1</v>
      </c>
      <c r="L12" s="155">
        <v>1</v>
      </c>
      <c r="M12" s="155">
        <v>3</v>
      </c>
      <c r="N12" s="155">
        <v>2</v>
      </c>
      <c r="O12" s="157">
        <v>2</v>
      </c>
      <c r="P12" s="158">
        <v>2</v>
      </c>
      <c r="Q12" s="155">
        <v>1</v>
      </c>
      <c r="R12" s="155">
        <v>1</v>
      </c>
      <c r="S12" s="155">
        <v>2</v>
      </c>
      <c r="T12" s="156">
        <v>2</v>
      </c>
      <c r="U12" s="28">
        <v>2</v>
      </c>
      <c r="V12" s="155">
        <v>3</v>
      </c>
      <c r="W12" s="155">
        <v>2</v>
      </c>
      <c r="X12" s="155">
        <v>2</v>
      </c>
      <c r="Y12" s="157">
        <v>2</v>
      </c>
      <c r="Z12" s="158">
        <v>2</v>
      </c>
      <c r="AA12" s="155">
        <v>2</v>
      </c>
      <c r="AB12" s="155">
        <v>1</v>
      </c>
      <c r="AC12" s="155">
        <v>3</v>
      </c>
      <c r="AD12" s="156">
        <v>1</v>
      </c>
      <c r="AE12" s="16">
        <f t="shared" si="10"/>
        <v>11</v>
      </c>
      <c r="AF12" s="41">
        <f t="shared" si="0"/>
        <v>11</v>
      </c>
      <c r="AG12" s="42">
        <f t="shared" si="1"/>
        <v>3</v>
      </c>
      <c r="AH12" s="39">
        <f t="shared" si="11"/>
        <v>10</v>
      </c>
      <c r="AI12" s="42">
        <f t="shared" si="2"/>
        <v>10</v>
      </c>
      <c r="AJ12" s="42">
        <f t="shared" si="3"/>
        <v>2</v>
      </c>
      <c r="AK12" s="42">
        <f t="shared" si="4"/>
        <v>3</v>
      </c>
      <c r="AL12" s="39">
        <f t="shared" si="12"/>
        <v>11</v>
      </c>
      <c r="AM12" s="42">
        <f t="shared" si="5"/>
        <v>11</v>
      </c>
      <c r="AN12" s="42">
        <f t="shared" si="6"/>
        <v>2</v>
      </c>
      <c r="AO12" s="42">
        <f t="shared" si="7"/>
        <v>2</v>
      </c>
      <c r="AP12" s="39">
        <f t="shared" si="13"/>
        <v>8</v>
      </c>
      <c r="AQ12" s="42">
        <f t="shared" si="8"/>
        <v>8</v>
      </c>
      <c r="AR12" s="39">
        <f t="shared" si="14"/>
        <v>11</v>
      </c>
      <c r="AS12" s="43">
        <f t="shared" si="9"/>
        <v>11</v>
      </c>
      <c r="AT12" s="5"/>
    </row>
    <row r="13" spans="1:46" s="6" customFormat="1" ht="18" customHeight="1" thickBot="1">
      <c r="A13" s="117" t="s">
        <v>50</v>
      </c>
      <c r="B13" s="56" t="str">
        <f>input1!B13</f>
        <v>1/10</v>
      </c>
      <c r="C13" s="70" t="str">
        <f>input1!C13</f>
        <v>09286</v>
      </c>
      <c r="D13" s="71" t="str">
        <f>input1!D13</f>
        <v>เด็กชายติณณภพ  ธนาวุฒิ</v>
      </c>
      <c r="E13" s="72">
        <f>input1!E13</f>
        <v>1</v>
      </c>
      <c r="F13" s="159">
        <v>1</v>
      </c>
      <c r="G13" s="160">
        <v>3</v>
      </c>
      <c r="H13" s="160">
        <v>2</v>
      </c>
      <c r="I13" s="160">
        <v>1</v>
      </c>
      <c r="J13" s="161">
        <v>3</v>
      </c>
      <c r="K13" s="162">
        <v>1</v>
      </c>
      <c r="L13" s="160">
        <v>1</v>
      </c>
      <c r="M13" s="160">
        <v>3</v>
      </c>
      <c r="N13" s="160">
        <v>1</v>
      </c>
      <c r="O13" s="163">
        <v>2</v>
      </c>
      <c r="P13" s="159">
        <v>1</v>
      </c>
      <c r="Q13" s="160">
        <v>3</v>
      </c>
      <c r="R13" s="160">
        <v>1</v>
      </c>
      <c r="S13" s="160">
        <v>1</v>
      </c>
      <c r="T13" s="161">
        <v>3</v>
      </c>
      <c r="U13" s="162">
        <v>3</v>
      </c>
      <c r="V13" s="160">
        <v>1</v>
      </c>
      <c r="W13" s="160">
        <v>3</v>
      </c>
      <c r="X13" s="160">
        <v>1</v>
      </c>
      <c r="Y13" s="163">
        <v>1</v>
      </c>
      <c r="Z13" s="159">
        <v>2</v>
      </c>
      <c r="AA13" s="160">
        <v>2</v>
      </c>
      <c r="AB13" s="160">
        <v>1</v>
      </c>
      <c r="AC13" s="160">
        <v>2</v>
      </c>
      <c r="AD13" s="161">
        <v>1</v>
      </c>
      <c r="AE13" s="16">
        <f t="shared" si="10"/>
        <v>11</v>
      </c>
      <c r="AF13" s="44">
        <f t="shared" si="0"/>
        <v>11</v>
      </c>
      <c r="AG13" s="45">
        <f t="shared" si="1"/>
        <v>3</v>
      </c>
      <c r="AH13" s="39">
        <f t="shared" si="11"/>
        <v>14</v>
      </c>
      <c r="AI13" s="45">
        <f t="shared" si="2"/>
        <v>14</v>
      </c>
      <c r="AJ13" s="45">
        <f t="shared" si="3"/>
        <v>2</v>
      </c>
      <c r="AK13" s="45">
        <f t="shared" si="4"/>
        <v>3</v>
      </c>
      <c r="AL13" s="39">
        <f t="shared" si="12"/>
        <v>13</v>
      </c>
      <c r="AM13" s="45">
        <f t="shared" si="5"/>
        <v>13</v>
      </c>
      <c r="AN13" s="45">
        <f t="shared" si="6"/>
        <v>3</v>
      </c>
      <c r="AO13" s="45">
        <f t="shared" si="7"/>
        <v>3</v>
      </c>
      <c r="AP13" s="39">
        <f t="shared" si="13"/>
        <v>9</v>
      </c>
      <c r="AQ13" s="45">
        <f t="shared" si="8"/>
        <v>9</v>
      </c>
      <c r="AR13" s="39">
        <f t="shared" si="14"/>
        <v>5</v>
      </c>
      <c r="AS13" s="46">
        <f t="shared" si="9"/>
        <v>5</v>
      </c>
      <c r="AT13" s="5"/>
    </row>
    <row r="14" spans="1:46" s="6" customFormat="1" ht="18" customHeight="1">
      <c r="A14" s="113" t="s">
        <v>51</v>
      </c>
      <c r="B14" s="55" t="str">
        <f>input1!B14</f>
        <v>1/10</v>
      </c>
      <c r="C14" s="67" t="str">
        <f>input1!C14</f>
        <v>09287</v>
      </c>
      <c r="D14" s="68" t="str">
        <f>input1!D14</f>
        <v>เด็กชายเตชสิทธิ์  เพ็งพิภาค</v>
      </c>
      <c r="E14" s="69">
        <f>input1!E14</f>
        <v>1</v>
      </c>
      <c r="F14" s="144">
        <v>1</v>
      </c>
      <c r="G14" s="145">
        <v>2</v>
      </c>
      <c r="H14" s="145">
        <v>1</v>
      </c>
      <c r="I14" s="145">
        <v>1</v>
      </c>
      <c r="J14" s="146">
        <v>2</v>
      </c>
      <c r="K14" s="147">
        <v>1</v>
      </c>
      <c r="L14" s="145">
        <v>2</v>
      </c>
      <c r="M14" s="145">
        <v>2</v>
      </c>
      <c r="N14" s="145">
        <v>1</v>
      </c>
      <c r="O14" s="148">
        <v>2</v>
      </c>
      <c r="P14" s="144">
        <v>1</v>
      </c>
      <c r="Q14" s="145">
        <v>1</v>
      </c>
      <c r="R14" s="145">
        <v>1</v>
      </c>
      <c r="S14" s="145">
        <v>1</v>
      </c>
      <c r="T14" s="146">
        <v>2</v>
      </c>
      <c r="U14" s="147">
        <v>2</v>
      </c>
      <c r="V14" s="145">
        <v>3</v>
      </c>
      <c r="W14" s="145">
        <v>2</v>
      </c>
      <c r="X14" s="145">
        <v>1</v>
      </c>
      <c r="Y14" s="148">
        <v>2</v>
      </c>
      <c r="Z14" s="144">
        <v>2</v>
      </c>
      <c r="AA14" s="145">
        <v>2</v>
      </c>
      <c r="AB14" s="145">
        <v>1</v>
      </c>
      <c r="AC14" s="145">
        <v>3</v>
      </c>
      <c r="AD14" s="146">
        <v>3</v>
      </c>
      <c r="AE14" s="16">
        <f t="shared" si="10"/>
        <v>9</v>
      </c>
      <c r="AF14" s="38">
        <f t="shared" si="0"/>
        <v>9</v>
      </c>
      <c r="AG14" s="39">
        <f t="shared" si="1"/>
        <v>2</v>
      </c>
      <c r="AH14" s="39">
        <f t="shared" si="11"/>
        <v>9</v>
      </c>
      <c r="AI14" s="39">
        <f t="shared" si="2"/>
        <v>9</v>
      </c>
      <c r="AJ14" s="39">
        <f t="shared" si="3"/>
        <v>2</v>
      </c>
      <c r="AK14" s="39">
        <f t="shared" si="4"/>
        <v>1</v>
      </c>
      <c r="AL14" s="39">
        <f t="shared" si="12"/>
        <v>9</v>
      </c>
      <c r="AM14" s="39">
        <f t="shared" si="5"/>
        <v>9</v>
      </c>
      <c r="AN14" s="39">
        <f t="shared" si="6"/>
        <v>3</v>
      </c>
      <c r="AO14" s="39">
        <f t="shared" si="7"/>
        <v>3</v>
      </c>
      <c r="AP14" s="39">
        <f t="shared" si="13"/>
        <v>9</v>
      </c>
      <c r="AQ14" s="39">
        <f t="shared" si="8"/>
        <v>9</v>
      </c>
      <c r="AR14" s="39">
        <f t="shared" si="14"/>
        <v>8</v>
      </c>
      <c r="AS14" s="40">
        <f t="shared" si="9"/>
        <v>8</v>
      </c>
      <c r="AT14" s="5"/>
    </row>
    <row r="15" spans="1:46" s="6" customFormat="1" ht="18" customHeight="1">
      <c r="A15" s="57" t="s">
        <v>52</v>
      </c>
      <c r="B15" s="55" t="str">
        <f>input1!B15</f>
        <v>1/10</v>
      </c>
      <c r="C15" s="67" t="str">
        <f>input1!C15</f>
        <v>09288</v>
      </c>
      <c r="D15" s="68" t="str">
        <f>input1!D15</f>
        <v>เด็กชายธรรมวัฒต์  ดคณา</v>
      </c>
      <c r="E15" s="69">
        <f>input1!E15</f>
        <v>1</v>
      </c>
      <c r="F15" s="154">
        <v>1</v>
      </c>
      <c r="G15" s="155">
        <v>1</v>
      </c>
      <c r="H15" s="155">
        <v>2</v>
      </c>
      <c r="I15" s="155">
        <v>3</v>
      </c>
      <c r="J15" s="156">
        <v>2</v>
      </c>
      <c r="K15" s="28">
        <v>1</v>
      </c>
      <c r="L15" s="155">
        <v>1</v>
      </c>
      <c r="M15" s="155">
        <v>1</v>
      </c>
      <c r="N15" s="155">
        <v>2</v>
      </c>
      <c r="O15" s="157">
        <v>1</v>
      </c>
      <c r="P15" s="158">
        <v>1</v>
      </c>
      <c r="Q15" s="155">
        <v>2</v>
      </c>
      <c r="R15" s="155">
        <v>3</v>
      </c>
      <c r="S15" s="155">
        <v>2</v>
      </c>
      <c r="T15" s="156">
        <v>2</v>
      </c>
      <c r="U15" s="28">
        <v>3</v>
      </c>
      <c r="V15" s="155">
        <v>1</v>
      </c>
      <c r="W15" s="155">
        <v>1</v>
      </c>
      <c r="X15" s="155">
        <v>1</v>
      </c>
      <c r="Y15" s="157">
        <v>2</v>
      </c>
      <c r="Z15" s="158">
        <v>2</v>
      </c>
      <c r="AA15" s="155">
        <v>1</v>
      </c>
      <c r="AB15" s="155">
        <v>3</v>
      </c>
      <c r="AC15" s="155">
        <v>3</v>
      </c>
      <c r="AD15" s="156">
        <v>2</v>
      </c>
      <c r="AE15" s="16">
        <f t="shared" si="10"/>
        <v>12</v>
      </c>
      <c r="AF15" s="41">
        <f t="shared" si="0"/>
        <v>12</v>
      </c>
      <c r="AG15" s="42">
        <f t="shared" si="1"/>
        <v>3</v>
      </c>
      <c r="AH15" s="39">
        <f t="shared" si="11"/>
        <v>9</v>
      </c>
      <c r="AI15" s="42">
        <f t="shared" si="2"/>
        <v>9</v>
      </c>
      <c r="AJ15" s="42">
        <f t="shared" si="3"/>
        <v>2</v>
      </c>
      <c r="AK15" s="42">
        <f t="shared" si="4"/>
        <v>2</v>
      </c>
      <c r="AL15" s="39">
        <f t="shared" si="12"/>
        <v>8</v>
      </c>
      <c r="AM15" s="42">
        <f t="shared" si="5"/>
        <v>8</v>
      </c>
      <c r="AN15" s="42">
        <f t="shared" si="6"/>
        <v>3</v>
      </c>
      <c r="AO15" s="42">
        <f t="shared" si="7"/>
        <v>2</v>
      </c>
      <c r="AP15" s="39">
        <f t="shared" si="13"/>
        <v>10</v>
      </c>
      <c r="AQ15" s="42">
        <f t="shared" si="8"/>
        <v>10</v>
      </c>
      <c r="AR15" s="39">
        <f t="shared" si="14"/>
        <v>9</v>
      </c>
      <c r="AS15" s="43">
        <f t="shared" si="9"/>
        <v>9</v>
      </c>
      <c r="AT15" s="5"/>
    </row>
    <row r="16" spans="1:46" s="6" customFormat="1" ht="18" customHeight="1">
      <c r="A16" s="115" t="s">
        <v>53</v>
      </c>
      <c r="B16" s="55" t="str">
        <f>input1!B16</f>
        <v>1/10</v>
      </c>
      <c r="C16" s="67" t="str">
        <f>input1!C16</f>
        <v>09289</v>
      </c>
      <c r="D16" s="68" t="str">
        <f>input1!D16</f>
        <v>เด็กชายธีมากร  น้ำเงิน</v>
      </c>
      <c r="E16" s="69">
        <f>input1!E16</f>
        <v>1</v>
      </c>
      <c r="F16" s="149">
        <v>2</v>
      </c>
      <c r="G16" s="150">
        <v>3</v>
      </c>
      <c r="H16" s="150">
        <v>1</v>
      </c>
      <c r="I16" s="150">
        <v>2</v>
      </c>
      <c r="J16" s="151">
        <v>2</v>
      </c>
      <c r="K16" s="152">
        <v>1</v>
      </c>
      <c r="L16" s="150">
        <v>1</v>
      </c>
      <c r="M16" s="150">
        <v>3</v>
      </c>
      <c r="N16" s="150">
        <v>2</v>
      </c>
      <c r="O16" s="153">
        <v>2</v>
      </c>
      <c r="P16" s="149">
        <v>3</v>
      </c>
      <c r="Q16" s="150">
        <v>1</v>
      </c>
      <c r="R16" s="150">
        <v>3</v>
      </c>
      <c r="S16" s="150">
        <v>2</v>
      </c>
      <c r="T16" s="151">
        <v>1</v>
      </c>
      <c r="U16" s="152">
        <v>1</v>
      </c>
      <c r="V16" s="150">
        <v>2</v>
      </c>
      <c r="W16" s="150">
        <v>1</v>
      </c>
      <c r="X16" s="150">
        <v>1</v>
      </c>
      <c r="Y16" s="153">
        <v>2</v>
      </c>
      <c r="Z16" s="149">
        <v>2</v>
      </c>
      <c r="AA16" s="150">
        <v>1</v>
      </c>
      <c r="AB16" s="150">
        <v>2</v>
      </c>
      <c r="AC16" s="150">
        <v>3</v>
      </c>
      <c r="AD16" s="151">
        <v>2</v>
      </c>
      <c r="AE16" s="16">
        <f t="shared" si="10"/>
        <v>11</v>
      </c>
      <c r="AF16" s="41">
        <f t="shared" si="0"/>
        <v>11</v>
      </c>
      <c r="AG16" s="42">
        <f t="shared" si="1"/>
        <v>3</v>
      </c>
      <c r="AH16" s="39">
        <f t="shared" si="11"/>
        <v>8</v>
      </c>
      <c r="AI16" s="42">
        <f t="shared" si="2"/>
        <v>8</v>
      </c>
      <c r="AJ16" s="42">
        <f t="shared" si="3"/>
        <v>2</v>
      </c>
      <c r="AK16" s="42">
        <f t="shared" si="4"/>
        <v>2</v>
      </c>
      <c r="AL16" s="39">
        <f t="shared" si="12"/>
        <v>10</v>
      </c>
      <c r="AM16" s="42">
        <f t="shared" si="5"/>
        <v>10</v>
      </c>
      <c r="AN16" s="42">
        <f t="shared" si="6"/>
        <v>1</v>
      </c>
      <c r="AO16" s="42">
        <f t="shared" si="7"/>
        <v>2</v>
      </c>
      <c r="AP16" s="39">
        <f t="shared" si="13"/>
        <v>7</v>
      </c>
      <c r="AQ16" s="42">
        <f t="shared" si="8"/>
        <v>7</v>
      </c>
      <c r="AR16" s="39">
        <f t="shared" si="14"/>
        <v>10</v>
      </c>
      <c r="AS16" s="43">
        <f t="shared" si="9"/>
        <v>10</v>
      </c>
      <c r="AT16" s="5"/>
    </row>
    <row r="17" spans="1:46" s="6" customFormat="1" ht="18" customHeight="1">
      <c r="A17" s="116" t="s">
        <v>54</v>
      </c>
      <c r="B17" s="55" t="str">
        <f>input1!B17</f>
        <v>1/10</v>
      </c>
      <c r="C17" s="67" t="str">
        <f>input1!C17</f>
        <v>09290</v>
      </c>
      <c r="D17" s="68" t="str">
        <f>input1!D17</f>
        <v>เด็กชายนัทวุฒิ  ลอยดี</v>
      </c>
      <c r="E17" s="69">
        <f>input1!E17</f>
        <v>1</v>
      </c>
      <c r="F17" s="149">
        <v>1</v>
      </c>
      <c r="G17" s="150">
        <v>3</v>
      </c>
      <c r="H17" s="150">
        <v>2</v>
      </c>
      <c r="I17" s="150">
        <v>2</v>
      </c>
      <c r="J17" s="151">
        <v>2</v>
      </c>
      <c r="K17" s="152">
        <v>1</v>
      </c>
      <c r="L17" s="150">
        <v>1</v>
      </c>
      <c r="M17" s="150">
        <v>3</v>
      </c>
      <c r="N17" s="150">
        <v>1</v>
      </c>
      <c r="O17" s="153">
        <v>2</v>
      </c>
      <c r="P17" s="149">
        <v>1</v>
      </c>
      <c r="Q17" s="150">
        <v>3</v>
      </c>
      <c r="R17" s="150">
        <v>1</v>
      </c>
      <c r="S17" s="150">
        <v>3</v>
      </c>
      <c r="T17" s="151">
        <v>2</v>
      </c>
      <c r="U17" s="152">
        <v>2</v>
      </c>
      <c r="V17" s="150">
        <v>2</v>
      </c>
      <c r="W17" s="150">
        <v>3</v>
      </c>
      <c r="X17" s="150">
        <v>1</v>
      </c>
      <c r="Y17" s="153">
        <v>3</v>
      </c>
      <c r="Z17" s="149">
        <v>2</v>
      </c>
      <c r="AA17" s="150">
        <v>2</v>
      </c>
      <c r="AB17" s="150">
        <v>1</v>
      </c>
      <c r="AC17" s="150">
        <v>2</v>
      </c>
      <c r="AD17" s="151">
        <v>2</v>
      </c>
      <c r="AE17" s="16">
        <f t="shared" si="10"/>
        <v>10</v>
      </c>
      <c r="AF17" s="41">
        <f t="shared" si="0"/>
        <v>10</v>
      </c>
      <c r="AG17" s="42">
        <f t="shared" si="1"/>
        <v>3</v>
      </c>
      <c r="AH17" s="39">
        <f t="shared" si="11"/>
        <v>13</v>
      </c>
      <c r="AI17" s="42">
        <f t="shared" si="2"/>
        <v>13</v>
      </c>
      <c r="AJ17" s="42">
        <f t="shared" si="3"/>
        <v>2</v>
      </c>
      <c r="AK17" s="42">
        <f t="shared" si="4"/>
        <v>2</v>
      </c>
      <c r="AL17" s="39">
        <f t="shared" si="12"/>
        <v>11</v>
      </c>
      <c r="AM17" s="42">
        <f t="shared" si="5"/>
        <v>11</v>
      </c>
      <c r="AN17" s="42">
        <f t="shared" si="6"/>
        <v>3</v>
      </c>
      <c r="AO17" s="42">
        <f t="shared" si="7"/>
        <v>1</v>
      </c>
      <c r="AP17" s="39">
        <f t="shared" si="13"/>
        <v>7</v>
      </c>
      <c r="AQ17" s="42">
        <f t="shared" si="8"/>
        <v>7</v>
      </c>
      <c r="AR17" s="39">
        <f t="shared" si="14"/>
        <v>9</v>
      </c>
      <c r="AS17" s="43">
        <f t="shared" si="9"/>
        <v>9</v>
      </c>
      <c r="AT17" s="5"/>
    </row>
    <row r="18" spans="1:46" s="6" customFormat="1" ht="18" customHeight="1" thickBot="1">
      <c r="A18" s="117" t="s">
        <v>55</v>
      </c>
      <c r="B18" s="56" t="str">
        <f>input1!B18</f>
        <v>1/10</v>
      </c>
      <c r="C18" s="70" t="str">
        <f>input1!C18</f>
        <v>09291</v>
      </c>
      <c r="D18" s="71" t="str">
        <f>input1!D18</f>
        <v>เด็กชายปกรณ์  เดชพร</v>
      </c>
      <c r="E18" s="72">
        <f>input1!E18</f>
        <v>1</v>
      </c>
      <c r="F18" s="159">
        <v>1</v>
      </c>
      <c r="G18" s="160">
        <v>3</v>
      </c>
      <c r="H18" s="160">
        <v>2</v>
      </c>
      <c r="I18" s="160">
        <v>1</v>
      </c>
      <c r="J18" s="161">
        <v>3</v>
      </c>
      <c r="K18" s="162">
        <v>1</v>
      </c>
      <c r="L18" s="160">
        <v>2</v>
      </c>
      <c r="M18" s="160">
        <v>2</v>
      </c>
      <c r="N18" s="160">
        <v>1</v>
      </c>
      <c r="O18" s="163">
        <v>3</v>
      </c>
      <c r="P18" s="159">
        <v>1</v>
      </c>
      <c r="Q18" s="160">
        <v>3</v>
      </c>
      <c r="R18" s="160">
        <v>1</v>
      </c>
      <c r="S18" s="160">
        <v>1</v>
      </c>
      <c r="T18" s="161">
        <v>2</v>
      </c>
      <c r="U18" s="162">
        <v>2</v>
      </c>
      <c r="V18" s="160">
        <v>1</v>
      </c>
      <c r="W18" s="160">
        <v>3</v>
      </c>
      <c r="X18" s="160">
        <v>1</v>
      </c>
      <c r="Y18" s="163">
        <v>2</v>
      </c>
      <c r="Z18" s="159">
        <v>3</v>
      </c>
      <c r="AA18" s="160">
        <v>2</v>
      </c>
      <c r="AB18" s="160">
        <v>1</v>
      </c>
      <c r="AC18" s="160">
        <v>3</v>
      </c>
      <c r="AD18" s="161">
        <v>2</v>
      </c>
      <c r="AE18" s="16">
        <f t="shared" si="10"/>
        <v>10</v>
      </c>
      <c r="AF18" s="44">
        <f t="shared" si="0"/>
        <v>10</v>
      </c>
      <c r="AG18" s="45">
        <f t="shared" si="1"/>
        <v>2</v>
      </c>
      <c r="AH18" s="39">
        <f t="shared" si="11"/>
        <v>13</v>
      </c>
      <c r="AI18" s="45">
        <f t="shared" si="2"/>
        <v>13</v>
      </c>
      <c r="AJ18" s="45">
        <f t="shared" si="3"/>
        <v>1</v>
      </c>
      <c r="AK18" s="45">
        <f t="shared" si="4"/>
        <v>2</v>
      </c>
      <c r="AL18" s="39">
        <f t="shared" si="12"/>
        <v>11</v>
      </c>
      <c r="AM18" s="45">
        <f t="shared" si="5"/>
        <v>11</v>
      </c>
      <c r="AN18" s="45">
        <f t="shared" si="6"/>
        <v>3</v>
      </c>
      <c r="AO18" s="45">
        <f t="shared" si="7"/>
        <v>3</v>
      </c>
      <c r="AP18" s="39">
        <f t="shared" si="13"/>
        <v>9</v>
      </c>
      <c r="AQ18" s="45">
        <f t="shared" si="8"/>
        <v>9</v>
      </c>
      <c r="AR18" s="39">
        <f t="shared" si="14"/>
        <v>6</v>
      </c>
      <c r="AS18" s="46">
        <f t="shared" si="9"/>
        <v>6</v>
      </c>
      <c r="AT18" s="5"/>
    </row>
    <row r="19" spans="1:46" s="6" customFormat="1" ht="18" customHeight="1">
      <c r="A19" s="113" t="s">
        <v>56</v>
      </c>
      <c r="B19" s="55" t="str">
        <f>input1!B19</f>
        <v>1/10</v>
      </c>
      <c r="C19" s="67" t="str">
        <f>input1!C19</f>
        <v>09292</v>
      </c>
      <c r="D19" s="68" t="str">
        <f>input1!D19</f>
        <v>เด็กชายปัญญวัฒน์  สังข์ทอง</v>
      </c>
      <c r="E19" s="69">
        <f>input1!E19</f>
        <v>1</v>
      </c>
      <c r="F19" s="144">
        <v>1</v>
      </c>
      <c r="G19" s="145">
        <v>3</v>
      </c>
      <c r="H19" s="145">
        <v>1</v>
      </c>
      <c r="I19" s="145">
        <v>1</v>
      </c>
      <c r="J19" s="146">
        <v>3</v>
      </c>
      <c r="K19" s="147">
        <v>1</v>
      </c>
      <c r="L19" s="145">
        <v>3</v>
      </c>
      <c r="M19" s="145">
        <v>2</v>
      </c>
      <c r="N19" s="145">
        <v>2</v>
      </c>
      <c r="O19" s="148">
        <v>2</v>
      </c>
      <c r="P19" s="144">
        <v>1</v>
      </c>
      <c r="Q19" s="145">
        <v>2</v>
      </c>
      <c r="R19" s="145">
        <v>1</v>
      </c>
      <c r="S19" s="145">
        <v>1</v>
      </c>
      <c r="T19" s="146">
        <v>2</v>
      </c>
      <c r="U19" s="147">
        <v>2</v>
      </c>
      <c r="V19" s="145">
        <v>1</v>
      </c>
      <c r="W19" s="145">
        <v>3</v>
      </c>
      <c r="X19" s="145">
        <v>1</v>
      </c>
      <c r="Y19" s="148">
        <v>1</v>
      </c>
      <c r="Z19" s="144">
        <v>3</v>
      </c>
      <c r="AA19" s="145">
        <v>3</v>
      </c>
      <c r="AB19" s="145">
        <v>1</v>
      </c>
      <c r="AC19" s="145">
        <v>3</v>
      </c>
      <c r="AD19" s="146">
        <v>1</v>
      </c>
      <c r="AE19" s="16">
        <f t="shared" si="10"/>
        <v>9</v>
      </c>
      <c r="AF19" s="38">
        <f t="shared" si="0"/>
        <v>9</v>
      </c>
      <c r="AG19" s="39">
        <f t="shared" si="1"/>
        <v>1</v>
      </c>
      <c r="AH19" s="39">
        <f t="shared" si="11"/>
        <v>12</v>
      </c>
      <c r="AI19" s="39">
        <f t="shared" si="2"/>
        <v>12</v>
      </c>
      <c r="AJ19" s="39">
        <f t="shared" si="3"/>
        <v>1</v>
      </c>
      <c r="AK19" s="39">
        <f t="shared" si="4"/>
        <v>3</v>
      </c>
      <c r="AL19" s="39">
        <f t="shared" si="12"/>
        <v>11</v>
      </c>
      <c r="AM19" s="39">
        <f t="shared" si="5"/>
        <v>11</v>
      </c>
      <c r="AN19" s="39">
        <f t="shared" si="6"/>
        <v>3</v>
      </c>
      <c r="AO19" s="39">
        <f t="shared" si="7"/>
        <v>3</v>
      </c>
      <c r="AP19" s="39">
        <f t="shared" si="13"/>
        <v>9</v>
      </c>
      <c r="AQ19" s="39">
        <f t="shared" si="8"/>
        <v>9</v>
      </c>
      <c r="AR19" s="39">
        <f t="shared" si="14"/>
        <v>6</v>
      </c>
      <c r="AS19" s="40">
        <f t="shared" si="9"/>
        <v>6</v>
      </c>
      <c r="AT19" s="5"/>
    </row>
    <row r="20" spans="1:71" s="6" customFormat="1" ht="18" customHeight="1">
      <c r="A20" s="57" t="s">
        <v>12</v>
      </c>
      <c r="B20" s="55" t="str">
        <f>input1!B20</f>
        <v>1/10</v>
      </c>
      <c r="C20" s="67" t="str">
        <f>input1!C20</f>
        <v>09293</v>
      </c>
      <c r="D20" s="68" t="str">
        <f>input1!D20</f>
        <v>เด็กชายปาราเมศ  เครือหวัง</v>
      </c>
      <c r="E20" s="69">
        <f>input1!E20</f>
        <v>1</v>
      </c>
      <c r="F20" s="149">
        <v>1</v>
      </c>
      <c r="G20" s="150">
        <v>2</v>
      </c>
      <c r="H20" s="150">
        <v>1</v>
      </c>
      <c r="I20" s="150">
        <v>2</v>
      </c>
      <c r="J20" s="151">
        <v>2</v>
      </c>
      <c r="K20" s="152">
        <v>1</v>
      </c>
      <c r="L20" s="150">
        <v>1</v>
      </c>
      <c r="M20" s="150">
        <v>2</v>
      </c>
      <c r="N20" s="150">
        <v>1</v>
      </c>
      <c r="O20" s="153">
        <v>2</v>
      </c>
      <c r="P20" s="149">
        <v>1</v>
      </c>
      <c r="Q20" s="150">
        <v>3</v>
      </c>
      <c r="R20" s="150">
        <v>2</v>
      </c>
      <c r="S20" s="150">
        <v>1</v>
      </c>
      <c r="T20" s="151">
        <v>2</v>
      </c>
      <c r="U20" s="152">
        <v>2</v>
      </c>
      <c r="V20" s="150">
        <v>2</v>
      </c>
      <c r="W20" s="150">
        <v>2</v>
      </c>
      <c r="X20" s="150">
        <v>1</v>
      </c>
      <c r="Y20" s="153">
        <v>2</v>
      </c>
      <c r="Z20" s="149">
        <v>2</v>
      </c>
      <c r="AA20" s="150">
        <v>2</v>
      </c>
      <c r="AB20" s="150">
        <v>1</v>
      </c>
      <c r="AC20" s="150">
        <v>2</v>
      </c>
      <c r="AD20" s="151">
        <v>1</v>
      </c>
      <c r="AE20" s="16">
        <f aca="true" t="shared" si="15" ref="AE20:AE43">H20+M20+R20+U20+AC20</f>
        <v>9</v>
      </c>
      <c r="AF20" s="38">
        <f aca="true" t="shared" si="16" ref="AF20:AF43">IF(AE20=0,"0",AE20)</f>
        <v>9</v>
      </c>
      <c r="AG20" s="39">
        <f aca="true" t="shared" si="17" ref="AG20:AG43">IF(L20=3,1,IF(L20=2,2,IF(L20=1,3)))</f>
        <v>3</v>
      </c>
      <c r="AH20" s="39">
        <f aca="true" t="shared" si="18" ref="AH20:AH43">J20+AG20+Q20+W20+AA20</f>
        <v>12</v>
      </c>
      <c r="AI20" s="39">
        <f aca="true" t="shared" si="19" ref="AI20:AI43">IF(AH20=0,"0",AH20)</f>
        <v>12</v>
      </c>
      <c r="AJ20" s="39">
        <f aca="true" t="shared" si="20" ref="AJ20:AJ43">IF(Z20=3,1,IF(Z20=2,2,IF(Z20=1,3)))</f>
        <v>2</v>
      </c>
      <c r="AK20" s="39">
        <f aca="true" t="shared" si="21" ref="AK20:AK43">IF(AD20=3,1,IF(AD20=2,2,IF(AD20=1,3)))</f>
        <v>3</v>
      </c>
      <c r="AL20" s="39">
        <f aca="true" t="shared" si="22" ref="AL20:AL43">G20+O20+T20+AJ20+AK20</f>
        <v>11</v>
      </c>
      <c r="AM20" s="39">
        <f aca="true" t="shared" si="23" ref="AM20:AM43">IF(AL20=0,"0",AL20)</f>
        <v>11</v>
      </c>
      <c r="AN20" s="39">
        <f aca="true" t="shared" si="24" ref="AN20:AN43">IF(P20=3,1,IF(P20=2,2,IF(P20=1,3)))</f>
        <v>3</v>
      </c>
      <c r="AO20" s="39">
        <f aca="true" t="shared" si="25" ref="AO20:AO43">IF(S20=3,1,IF(S20=2,2,IF(S20=1,3)))</f>
        <v>3</v>
      </c>
      <c r="AP20" s="39">
        <f aca="true" t="shared" si="26" ref="AP20:AP43">K20+AN20+AO20+X20+AB20</f>
        <v>9</v>
      </c>
      <c r="AQ20" s="39">
        <f aca="true" t="shared" si="27" ref="AQ20:AQ43">IF(AP20=0,"0",AP20)</f>
        <v>9</v>
      </c>
      <c r="AR20" s="39">
        <f aca="true" t="shared" si="28" ref="AR20:AR43">F20+I20+N20+V20+Y20</f>
        <v>8</v>
      </c>
      <c r="AS20" s="40">
        <f aca="true" t="shared" si="29" ref="AS20:AS43">IF(AR20=0,"0",AR20)</f>
        <v>8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1" s="6" customFormat="1" ht="18" customHeight="1">
      <c r="A21" s="57" t="s">
        <v>13</v>
      </c>
      <c r="B21" s="55" t="str">
        <f>input1!B21</f>
        <v>1/10</v>
      </c>
      <c r="C21" s="67" t="str">
        <f>input1!C21</f>
        <v>09294</v>
      </c>
      <c r="D21" s="68" t="str">
        <f>input1!D21</f>
        <v>เด็กชายพงศธร  จามจุรี</v>
      </c>
      <c r="E21" s="69">
        <f>input1!E21</f>
        <v>1</v>
      </c>
      <c r="F21" s="149">
        <v>1</v>
      </c>
      <c r="G21" s="150">
        <v>2</v>
      </c>
      <c r="H21" s="150">
        <v>1</v>
      </c>
      <c r="I21" s="150">
        <v>1</v>
      </c>
      <c r="J21" s="151">
        <v>3</v>
      </c>
      <c r="K21" s="152">
        <v>1</v>
      </c>
      <c r="L21" s="150">
        <v>1</v>
      </c>
      <c r="M21" s="150">
        <v>1</v>
      </c>
      <c r="N21" s="150">
        <v>1</v>
      </c>
      <c r="O21" s="153">
        <v>3</v>
      </c>
      <c r="P21" s="149">
        <v>2</v>
      </c>
      <c r="Q21" s="150">
        <v>2</v>
      </c>
      <c r="R21" s="150">
        <v>1</v>
      </c>
      <c r="S21" s="150">
        <v>1</v>
      </c>
      <c r="T21" s="151">
        <v>3</v>
      </c>
      <c r="U21" s="152">
        <v>1</v>
      </c>
      <c r="V21" s="150">
        <v>2</v>
      </c>
      <c r="W21" s="150">
        <v>2</v>
      </c>
      <c r="X21" s="150">
        <v>1</v>
      </c>
      <c r="Y21" s="153">
        <v>1</v>
      </c>
      <c r="Z21" s="149">
        <v>3</v>
      </c>
      <c r="AA21" s="150">
        <v>1</v>
      </c>
      <c r="AB21" s="150">
        <v>1</v>
      </c>
      <c r="AC21" s="150">
        <v>3</v>
      </c>
      <c r="AD21" s="151">
        <v>1</v>
      </c>
      <c r="AE21" s="16">
        <f t="shared" si="15"/>
        <v>7</v>
      </c>
      <c r="AF21" s="38">
        <f t="shared" si="16"/>
        <v>7</v>
      </c>
      <c r="AG21" s="39">
        <f t="shared" si="17"/>
        <v>3</v>
      </c>
      <c r="AH21" s="39">
        <f t="shared" si="18"/>
        <v>11</v>
      </c>
      <c r="AI21" s="39">
        <f t="shared" si="19"/>
        <v>11</v>
      </c>
      <c r="AJ21" s="39">
        <f t="shared" si="20"/>
        <v>1</v>
      </c>
      <c r="AK21" s="39">
        <f t="shared" si="21"/>
        <v>3</v>
      </c>
      <c r="AL21" s="39">
        <f t="shared" si="22"/>
        <v>12</v>
      </c>
      <c r="AM21" s="39">
        <f t="shared" si="23"/>
        <v>12</v>
      </c>
      <c r="AN21" s="39">
        <f t="shared" si="24"/>
        <v>2</v>
      </c>
      <c r="AO21" s="39">
        <f t="shared" si="25"/>
        <v>3</v>
      </c>
      <c r="AP21" s="39">
        <f t="shared" si="26"/>
        <v>8</v>
      </c>
      <c r="AQ21" s="39">
        <f t="shared" si="27"/>
        <v>8</v>
      </c>
      <c r="AR21" s="39">
        <f t="shared" si="28"/>
        <v>6</v>
      </c>
      <c r="AS21" s="40">
        <f t="shared" si="29"/>
        <v>6</v>
      </c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1" s="6" customFormat="1" ht="18" customHeight="1">
      <c r="A22" s="57" t="s">
        <v>14</v>
      </c>
      <c r="B22" s="55" t="str">
        <f>input1!B22</f>
        <v>1/10</v>
      </c>
      <c r="C22" s="67" t="str">
        <f>input1!C22</f>
        <v>09295</v>
      </c>
      <c r="D22" s="68" t="str">
        <f>input1!D22</f>
        <v>เด็กชายพีรพล  อังษานาม</v>
      </c>
      <c r="E22" s="69">
        <f>input1!E22</f>
        <v>1</v>
      </c>
      <c r="F22" s="149">
        <v>1</v>
      </c>
      <c r="G22" s="150">
        <v>3</v>
      </c>
      <c r="H22" s="150">
        <v>2</v>
      </c>
      <c r="I22" s="150">
        <v>3</v>
      </c>
      <c r="J22" s="151">
        <v>3</v>
      </c>
      <c r="K22" s="152">
        <v>1</v>
      </c>
      <c r="L22" s="150">
        <v>1</v>
      </c>
      <c r="M22" s="150">
        <v>2</v>
      </c>
      <c r="N22" s="150">
        <v>2</v>
      </c>
      <c r="O22" s="153">
        <v>3</v>
      </c>
      <c r="P22" s="149">
        <v>1</v>
      </c>
      <c r="Q22" s="150">
        <v>3</v>
      </c>
      <c r="R22" s="150">
        <v>2</v>
      </c>
      <c r="S22" s="150">
        <v>1</v>
      </c>
      <c r="T22" s="151">
        <v>2</v>
      </c>
      <c r="U22" s="152">
        <v>2</v>
      </c>
      <c r="V22" s="150">
        <v>2</v>
      </c>
      <c r="W22" s="150">
        <v>3</v>
      </c>
      <c r="X22" s="150">
        <v>2</v>
      </c>
      <c r="Y22" s="153">
        <v>2</v>
      </c>
      <c r="Z22" s="149">
        <v>3</v>
      </c>
      <c r="AA22" s="150">
        <v>3</v>
      </c>
      <c r="AB22" s="150">
        <v>1</v>
      </c>
      <c r="AC22" s="150">
        <v>3</v>
      </c>
      <c r="AD22" s="151">
        <v>1</v>
      </c>
      <c r="AE22" s="16">
        <f t="shared" si="15"/>
        <v>11</v>
      </c>
      <c r="AF22" s="38">
        <f t="shared" si="16"/>
        <v>11</v>
      </c>
      <c r="AG22" s="39">
        <f t="shared" si="17"/>
        <v>3</v>
      </c>
      <c r="AH22" s="39">
        <f t="shared" si="18"/>
        <v>15</v>
      </c>
      <c r="AI22" s="39">
        <f t="shared" si="19"/>
        <v>15</v>
      </c>
      <c r="AJ22" s="39">
        <f t="shared" si="20"/>
        <v>1</v>
      </c>
      <c r="AK22" s="39">
        <f t="shared" si="21"/>
        <v>3</v>
      </c>
      <c r="AL22" s="39">
        <f t="shared" si="22"/>
        <v>12</v>
      </c>
      <c r="AM22" s="39">
        <f t="shared" si="23"/>
        <v>12</v>
      </c>
      <c r="AN22" s="39">
        <f t="shared" si="24"/>
        <v>3</v>
      </c>
      <c r="AO22" s="39">
        <f t="shared" si="25"/>
        <v>3</v>
      </c>
      <c r="AP22" s="39">
        <f t="shared" si="26"/>
        <v>10</v>
      </c>
      <c r="AQ22" s="39">
        <f t="shared" si="27"/>
        <v>10</v>
      </c>
      <c r="AR22" s="39">
        <f t="shared" si="28"/>
        <v>10</v>
      </c>
      <c r="AS22" s="40">
        <f t="shared" si="29"/>
        <v>10</v>
      </c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1" s="6" customFormat="1" ht="18" customHeight="1" thickBot="1">
      <c r="A23" s="180" t="s">
        <v>36</v>
      </c>
      <c r="B23" s="191" t="str">
        <f>input1!B23</f>
        <v>1/10</v>
      </c>
      <c r="C23" s="192" t="str">
        <f>input1!C23</f>
        <v>09296</v>
      </c>
      <c r="D23" s="193" t="str">
        <f>input1!D23</f>
        <v>เด็กชายรณกฤต  ทองสัมฤทธิ์</v>
      </c>
      <c r="E23" s="194">
        <f>input1!E23</f>
        <v>1</v>
      </c>
      <c r="F23" s="159">
        <v>2</v>
      </c>
      <c r="G23" s="160">
        <v>1</v>
      </c>
      <c r="H23" s="160">
        <v>2</v>
      </c>
      <c r="I23" s="160">
        <v>2</v>
      </c>
      <c r="J23" s="161">
        <v>2</v>
      </c>
      <c r="K23" s="162">
        <v>1</v>
      </c>
      <c r="L23" s="160">
        <v>1</v>
      </c>
      <c r="M23" s="160">
        <v>2</v>
      </c>
      <c r="N23" s="160">
        <v>2</v>
      </c>
      <c r="O23" s="163">
        <v>1</v>
      </c>
      <c r="P23" s="159">
        <v>3</v>
      </c>
      <c r="Q23" s="160">
        <v>1</v>
      </c>
      <c r="R23" s="160">
        <v>2</v>
      </c>
      <c r="S23" s="160">
        <v>2</v>
      </c>
      <c r="T23" s="161">
        <v>2</v>
      </c>
      <c r="U23" s="162">
        <v>2</v>
      </c>
      <c r="V23" s="160">
        <v>2</v>
      </c>
      <c r="W23" s="160">
        <v>1</v>
      </c>
      <c r="X23" s="160">
        <v>1</v>
      </c>
      <c r="Y23" s="163">
        <v>2</v>
      </c>
      <c r="Z23" s="159">
        <v>2</v>
      </c>
      <c r="AA23" s="160">
        <v>1</v>
      </c>
      <c r="AB23" s="160">
        <v>1</v>
      </c>
      <c r="AC23" s="160">
        <v>3</v>
      </c>
      <c r="AD23" s="161">
        <v>3</v>
      </c>
      <c r="AE23" s="16">
        <f t="shared" si="15"/>
        <v>11</v>
      </c>
      <c r="AF23" s="185">
        <f t="shared" si="16"/>
        <v>11</v>
      </c>
      <c r="AG23" s="186">
        <f t="shared" si="17"/>
        <v>3</v>
      </c>
      <c r="AH23" s="186">
        <f t="shared" si="18"/>
        <v>8</v>
      </c>
      <c r="AI23" s="186">
        <f t="shared" si="19"/>
        <v>8</v>
      </c>
      <c r="AJ23" s="186">
        <f t="shared" si="20"/>
        <v>2</v>
      </c>
      <c r="AK23" s="186">
        <f t="shared" si="21"/>
        <v>1</v>
      </c>
      <c r="AL23" s="186">
        <f t="shared" si="22"/>
        <v>7</v>
      </c>
      <c r="AM23" s="186">
        <f t="shared" si="23"/>
        <v>7</v>
      </c>
      <c r="AN23" s="186">
        <f t="shared" si="24"/>
        <v>1</v>
      </c>
      <c r="AO23" s="186">
        <f t="shared" si="25"/>
        <v>2</v>
      </c>
      <c r="AP23" s="186">
        <f t="shared" si="26"/>
        <v>6</v>
      </c>
      <c r="AQ23" s="186">
        <f t="shared" si="27"/>
        <v>6</v>
      </c>
      <c r="AR23" s="186">
        <f t="shared" si="28"/>
        <v>10</v>
      </c>
      <c r="AS23" s="187">
        <f t="shared" si="29"/>
        <v>10</v>
      </c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45" ht="18" customHeight="1">
      <c r="A24" s="195" t="s">
        <v>58</v>
      </c>
      <c r="B24" s="196" t="str">
        <f>input1!B24</f>
        <v>1/10</v>
      </c>
      <c r="C24" s="197" t="str">
        <f>input1!C24</f>
        <v>09297</v>
      </c>
      <c r="D24" s="198" t="str">
        <f>input1!D24</f>
        <v>เด็กชายระพีพัฒน์  สุระวิทย์</v>
      </c>
      <c r="E24" s="199">
        <f>input1!E24</f>
        <v>1</v>
      </c>
      <c r="F24" s="144">
        <v>1</v>
      </c>
      <c r="G24" s="145">
        <v>2</v>
      </c>
      <c r="H24" s="145">
        <v>3</v>
      </c>
      <c r="I24" s="145">
        <v>1</v>
      </c>
      <c r="J24" s="146">
        <v>3</v>
      </c>
      <c r="K24" s="147">
        <v>1</v>
      </c>
      <c r="L24" s="145">
        <v>1</v>
      </c>
      <c r="M24" s="145">
        <v>2</v>
      </c>
      <c r="N24" s="145">
        <v>1</v>
      </c>
      <c r="O24" s="148">
        <v>1</v>
      </c>
      <c r="P24" s="144">
        <v>3</v>
      </c>
      <c r="Q24" s="145">
        <v>3</v>
      </c>
      <c r="R24" s="145">
        <v>1</v>
      </c>
      <c r="S24" s="145">
        <v>1</v>
      </c>
      <c r="T24" s="146">
        <v>3</v>
      </c>
      <c r="U24" s="147">
        <v>3</v>
      </c>
      <c r="V24" s="145">
        <v>1</v>
      </c>
      <c r="W24" s="145">
        <v>2</v>
      </c>
      <c r="X24" s="145">
        <v>1</v>
      </c>
      <c r="Y24" s="148">
        <v>1</v>
      </c>
      <c r="Z24" s="144">
        <v>2</v>
      </c>
      <c r="AA24" s="145">
        <v>1</v>
      </c>
      <c r="AB24" s="145">
        <v>1</v>
      </c>
      <c r="AC24" s="145">
        <v>2</v>
      </c>
      <c r="AD24" s="146">
        <v>1</v>
      </c>
      <c r="AE24" s="16">
        <f t="shared" si="15"/>
        <v>11</v>
      </c>
      <c r="AF24" s="188">
        <f t="shared" si="16"/>
        <v>11</v>
      </c>
      <c r="AG24" s="189">
        <f t="shared" si="17"/>
        <v>3</v>
      </c>
      <c r="AH24" s="189">
        <f t="shared" si="18"/>
        <v>12</v>
      </c>
      <c r="AI24" s="189">
        <f t="shared" si="19"/>
        <v>12</v>
      </c>
      <c r="AJ24" s="189">
        <f t="shared" si="20"/>
        <v>2</v>
      </c>
      <c r="AK24" s="189">
        <f t="shared" si="21"/>
        <v>3</v>
      </c>
      <c r="AL24" s="189">
        <f t="shared" si="22"/>
        <v>11</v>
      </c>
      <c r="AM24" s="189">
        <f t="shared" si="23"/>
        <v>11</v>
      </c>
      <c r="AN24" s="189">
        <f t="shared" si="24"/>
        <v>1</v>
      </c>
      <c r="AO24" s="189">
        <f t="shared" si="25"/>
        <v>3</v>
      </c>
      <c r="AP24" s="189">
        <f t="shared" si="26"/>
        <v>7</v>
      </c>
      <c r="AQ24" s="189">
        <f t="shared" si="27"/>
        <v>7</v>
      </c>
      <c r="AR24" s="189">
        <f t="shared" si="28"/>
        <v>5</v>
      </c>
      <c r="AS24" s="190">
        <f t="shared" si="29"/>
        <v>5</v>
      </c>
    </row>
    <row r="25" spans="1:45" ht="18" customHeight="1">
      <c r="A25" s="57" t="s">
        <v>59</v>
      </c>
      <c r="B25" s="55" t="str">
        <f>input1!B25</f>
        <v>1/10</v>
      </c>
      <c r="C25" s="67" t="str">
        <f>input1!C25</f>
        <v>09298</v>
      </c>
      <c r="D25" s="68" t="str">
        <f>input1!D25</f>
        <v>เด็กชายสัภยา  แซ่ย่าง</v>
      </c>
      <c r="E25" s="200">
        <f>input1!E25</f>
        <v>1</v>
      </c>
      <c r="F25" s="149">
        <v>1</v>
      </c>
      <c r="G25" s="150">
        <v>2</v>
      </c>
      <c r="H25" s="150">
        <v>2</v>
      </c>
      <c r="I25" s="150">
        <v>2</v>
      </c>
      <c r="J25" s="151">
        <v>3</v>
      </c>
      <c r="K25" s="152">
        <v>1</v>
      </c>
      <c r="L25" s="150">
        <v>1</v>
      </c>
      <c r="M25" s="150">
        <v>3</v>
      </c>
      <c r="N25" s="150">
        <v>2</v>
      </c>
      <c r="O25" s="153">
        <v>2</v>
      </c>
      <c r="P25" s="149">
        <v>1</v>
      </c>
      <c r="Q25" s="150">
        <v>2</v>
      </c>
      <c r="R25" s="150">
        <v>1</v>
      </c>
      <c r="S25" s="150">
        <v>1</v>
      </c>
      <c r="T25" s="151">
        <v>2</v>
      </c>
      <c r="U25" s="152">
        <v>2</v>
      </c>
      <c r="V25" s="150">
        <v>2</v>
      </c>
      <c r="W25" s="150">
        <v>3</v>
      </c>
      <c r="X25" s="150">
        <v>1</v>
      </c>
      <c r="Y25" s="153">
        <v>2</v>
      </c>
      <c r="Z25" s="149">
        <v>3</v>
      </c>
      <c r="AA25" s="150">
        <v>2</v>
      </c>
      <c r="AB25" s="150">
        <v>1</v>
      </c>
      <c r="AC25" s="150">
        <v>2</v>
      </c>
      <c r="AD25" s="151">
        <v>3</v>
      </c>
      <c r="AE25" s="16">
        <f t="shared" si="15"/>
        <v>10</v>
      </c>
      <c r="AF25" s="38">
        <f t="shared" si="16"/>
        <v>10</v>
      </c>
      <c r="AG25" s="39">
        <f t="shared" si="17"/>
        <v>3</v>
      </c>
      <c r="AH25" s="39">
        <f t="shared" si="18"/>
        <v>13</v>
      </c>
      <c r="AI25" s="39">
        <f t="shared" si="19"/>
        <v>13</v>
      </c>
      <c r="AJ25" s="39">
        <f t="shared" si="20"/>
        <v>1</v>
      </c>
      <c r="AK25" s="39">
        <f t="shared" si="21"/>
        <v>1</v>
      </c>
      <c r="AL25" s="39">
        <f t="shared" si="22"/>
        <v>8</v>
      </c>
      <c r="AM25" s="39">
        <f t="shared" si="23"/>
        <v>8</v>
      </c>
      <c r="AN25" s="39">
        <f t="shared" si="24"/>
        <v>3</v>
      </c>
      <c r="AO25" s="39">
        <f t="shared" si="25"/>
        <v>3</v>
      </c>
      <c r="AP25" s="39">
        <f t="shared" si="26"/>
        <v>9</v>
      </c>
      <c r="AQ25" s="39">
        <f t="shared" si="27"/>
        <v>9</v>
      </c>
      <c r="AR25" s="39">
        <f t="shared" si="28"/>
        <v>9</v>
      </c>
      <c r="AS25" s="40">
        <f t="shared" si="29"/>
        <v>9</v>
      </c>
    </row>
    <row r="26" spans="1:45" ht="18" customHeight="1">
      <c r="A26" s="57" t="s">
        <v>60</v>
      </c>
      <c r="B26" s="55" t="str">
        <f>input1!B26</f>
        <v>1/10</v>
      </c>
      <c r="C26" s="67" t="str">
        <f>input1!C26</f>
        <v>09299</v>
      </c>
      <c r="D26" s="68" t="str">
        <f>input1!D26</f>
        <v>เด็กชายอนุพงศ์  เพชร์หับ</v>
      </c>
      <c r="E26" s="200">
        <f>input1!E26</f>
        <v>1</v>
      </c>
      <c r="F26" s="149">
        <v>1</v>
      </c>
      <c r="G26" s="150">
        <v>3</v>
      </c>
      <c r="H26" s="150">
        <v>2</v>
      </c>
      <c r="I26" s="150">
        <v>2</v>
      </c>
      <c r="J26" s="151">
        <v>3</v>
      </c>
      <c r="K26" s="152">
        <v>2</v>
      </c>
      <c r="L26" s="150">
        <v>1</v>
      </c>
      <c r="M26" s="150">
        <v>3</v>
      </c>
      <c r="N26" s="150">
        <v>2</v>
      </c>
      <c r="O26" s="153">
        <v>3</v>
      </c>
      <c r="P26" s="149">
        <v>2</v>
      </c>
      <c r="Q26" s="150">
        <v>3</v>
      </c>
      <c r="R26" s="150">
        <v>1</v>
      </c>
      <c r="S26" s="150">
        <v>1</v>
      </c>
      <c r="T26" s="151">
        <v>3</v>
      </c>
      <c r="U26" s="152">
        <v>3</v>
      </c>
      <c r="V26" s="150">
        <v>2</v>
      </c>
      <c r="W26" s="150">
        <v>3</v>
      </c>
      <c r="X26" s="150">
        <v>1</v>
      </c>
      <c r="Y26" s="153">
        <v>1</v>
      </c>
      <c r="Z26" s="149">
        <v>3</v>
      </c>
      <c r="AA26" s="150">
        <v>2</v>
      </c>
      <c r="AB26" s="150">
        <v>1</v>
      </c>
      <c r="AC26" s="150">
        <v>3</v>
      </c>
      <c r="AD26" s="151">
        <v>2</v>
      </c>
      <c r="AE26" s="16">
        <f t="shared" si="15"/>
        <v>12</v>
      </c>
      <c r="AF26" s="38">
        <f t="shared" si="16"/>
        <v>12</v>
      </c>
      <c r="AG26" s="39">
        <f t="shared" si="17"/>
        <v>3</v>
      </c>
      <c r="AH26" s="39">
        <f t="shared" si="18"/>
        <v>14</v>
      </c>
      <c r="AI26" s="39">
        <f t="shared" si="19"/>
        <v>14</v>
      </c>
      <c r="AJ26" s="39">
        <f t="shared" si="20"/>
        <v>1</v>
      </c>
      <c r="AK26" s="39">
        <f t="shared" si="21"/>
        <v>2</v>
      </c>
      <c r="AL26" s="39">
        <f t="shared" si="22"/>
        <v>12</v>
      </c>
      <c r="AM26" s="39">
        <f t="shared" si="23"/>
        <v>12</v>
      </c>
      <c r="AN26" s="39">
        <f t="shared" si="24"/>
        <v>2</v>
      </c>
      <c r="AO26" s="39">
        <f t="shared" si="25"/>
        <v>3</v>
      </c>
      <c r="AP26" s="39">
        <f t="shared" si="26"/>
        <v>9</v>
      </c>
      <c r="AQ26" s="39">
        <f t="shared" si="27"/>
        <v>9</v>
      </c>
      <c r="AR26" s="39">
        <f t="shared" si="28"/>
        <v>8</v>
      </c>
      <c r="AS26" s="40">
        <f t="shared" si="29"/>
        <v>8</v>
      </c>
    </row>
    <row r="27" spans="1:45" ht="18" customHeight="1">
      <c r="A27" s="57" t="s">
        <v>61</v>
      </c>
      <c r="B27" s="55" t="str">
        <f>input1!B27</f>
        <v>1/10</v>
      </c>
      <c r="C27" s="67" t="str">
        <f>input1!C27</f>
        <v>09300</v>
      </c>
      <c r="D27" s="68" t="str">
        <f>input1!D27</f>
        <v>เด็กชายอภิรักษ์  ชนไธสง</v>
      </c>
      <c r="E27" s="200">
        <f>input1!E27</f>
        <v>1</v>
      </c>
      <c r="F27" s="149">
        <v>1</v>
      </c>
      <c r="G27" s="150">
        <v>3</v>
      </c>
      <c r="H27" s="150">
        <v>1</v>
      </c>
      <c r="I27" s="150">
        <v>1</v>
      </c>
      <c r="J27" s="151">
        <v>3</v>
      </c>
      <c r="K27" s="152">
        <v>1</v>
      </c>
      <c r="L27" s="150">
        <v>1</v>
      </c>
      <c r="M27" s="150">
        <v>3</v>
      </c>
      <c r="N27" s="150">
        <v>1</v>
      </c>
      <c r="O27" s="153">
        <v>2</v>
      </c>
      <c r="P27" s="149">
        <v>1</v>
      </c>
      <c r="Q27" s="150">
        <v>3</v>
      </c>
      <c r="R27" s="150">
        <v>1</v>
      </c>
      <c r="S27" s="150">
        <v>1</v>
      </c>
      <c r="T27" s="151">
        <v>2</v>
      </c>
      <c r="U27" s="152">
        <v>2</v>
      </c>
      <c r="V27" s="150">
        <v>1</v>
      </c>
      <c r="W27" s="150">
        <v>2</v>
      </c>
      <c r="X27" s="150">
        <v>1</v>
      </c>
      <c r="Y27" s="153">
        <v>3</v>
      </c>
      <c r="Z27" s="149">
        <v>3</v>
      </c>
      <c r="AA27" s="150">
        <v>2</v>
      </c>
      <c r="AB27" s="150">
        <v>1</v>
      </c>
      <c r="AC27" s="150">
        <v>2</v>
      </c>
      <c r="AD27" s="151">
        <v>1</v>
      </c>
      <c r="AE27" s="16">
        <f t="shared" si="15"/>
        <v>9</v>
      </c>
      <c r="AF27" s="38">
        <f t="shared" si="16"/>
        <v>9</v>
      </c>
      <c r="AG27" s="39">
        <f t="shared" si="17"/>
        <v>3</v>
      </c>
      <c r="AH27" s="39">
        <f t="shared" si="18"/>
        <v>13</v>
      </c>
      <c r="AI27" s="39">
        <f t="shared" si="19"/>
        <v>13</v>
      </c>
      <c r="AJ27" s="39">
        <f t="shared" si="20"/>
        <v>1</v>
      </c>
      <c r="AK27" s="39">
        <f t="shared" si="21"/>
        <v>3</v>
      </c>
      <c r="AL27" s="39">
        <f t="shared" si="22"/>
        <v>11</v>
      </c>
      <c r="AM27" s="39">
        <f t="shared" si="23"/>
        <v>11</v>
      </c>
      <c r="AN27" s="39">
        <f t="shared" si="24"/>
        <v>3</v>
      </c>
      <c r="AO27" s="39">
        <f t="shared" si="25"/>
        <v>3</v>
      </c>
      <c r="AP27" s="39">
        <f t="shared" si="26"/>
        <v>9</v>
      </c>
      <c r="AQ27" s="39">
        <f t="shared" si="27"/>
        <v>9</v>
      </c>
      <c r="AR27" s="39">
        <f t="shared" si="28"/>
        <v>7</v>
      </c>
      <c r="AS27" s="40">
        <f t="shared" si="29"/>
        <v>7</v>
      </c>
    </row>
    <row r="28" spans="1:45" ht="18" customHeight="1" thickBot="1">
      <c r="A28" s="173" t="s">
        <v>62</v>
      </c>
      <c r="B28" s="174" t="str">
        <f>input1!B28</f>
        <v>1/10</v>
      </c>
      <c r="C28" s="91" t="str">
        <f>input1!C28</f>
        <v>09301</v>
      </c>
      <c r="D28" s="92" t="str">
        <f>input1!D28</f>
        <v>เด็กชายอองลี  ศิริบูรณ์</v>
      </c>
      <c r="E28" s="201">
        <f>input1!E28</f>
        <v>1</v>
      </c>
      <c r="F28" s="159">
        <v>1</v>
      </c>
      <c r="G28" s="160">
        <v>1</v>
      </c>
      <c r="H28" s="160">
        <v>1</v>
      </c>
      <c r="I28" s="160">
        <v>1</v>
      </c>
      <c r="J28" s="161">
        <v>3</v>
      </c>
      <c r="K28" s="162">
        <v>1</v>
      </c>
      <c r="L28" s="160">
        <v>1</v>
      </c>
      <c r="M28" s="160">
        <v>3</v>
      </c>
      <c r="N28" s="160">
        <v>1</v>
      </c>
      <c r="O28" s="163">
        <v>2</v>
      </c>
      <c r="P28" s="159">
        <v>1</v>
      </c>
      <c r="Q28" s="160">
        <v>3</v>
      </c>
      <c r="R28" s="160">
        <v>1</v>
      </c>
      <c r="S28" s="160">
        <v>1</v>
      </c>
      <c r="T28" s="161">
        <v>2</v>
      </c>
      <c r="U28" s="162">
        <v>2</v>
      </c>
      <c r="V28" s="160">
        <v>1</v>
      </c>
      <c r="W28" s="160">
        <v>2</v>
      </c>
      <c r="X28" s="160">
        <v>1</v>
      </c>
      <c r="Y28" s="163">
        <v>2</v>
      </c>
      <c r="Z28" s="159">
        <v>3</v>
      </c>
      <c r="AA28" s="160">
        <v>3</v>
      </c>
      <c r="AB28" s="160">
        <v>1</v>
      </c>
      <c r="AC28" s="160">
        <v>2</v>
      </c>
      <c r="AD28" s="161">
        <v>1</v>
      </c>
      <c r="AE28" s="16">
        <f t="shared" si="15"/>
        <v>9</v>
      </c>
      <c r="AF28" s="178">
        <f t="shared" si="16"/>
        <v>9</v>
      </c>
      <c r="AG28" s="171">
        <f t="shared" si="17"/>
        <v>3</v>
      </c>
      <c r="AH28" s="171">
        <f t="shared" si="18"/>
        <v>14</v>
      </c>
      <c r="AI28" s="171">
        <f t="shared" si="19"/>
        <v>14</v>
      </c>
      <c r="AJ28" s="171">
        <f t="shared" si="20"/>
        <v>1</v>
      </c>
      <c r="AK28" s="171">
        <f t="shared" si="21"/>
        <v>3</v>
      </c>
      <c r="AL28" s="171">
        <f t="shared" si="22"/>
        <v>9</v>
      </c>
      <c r="AM28" s="171">
        <f t="shared" si="23"/>
        <v>9</v>
      </c>
      <c r="AN28" s="171">
        <f t="shared" si="24"/>
        <v>3</v>
      </c>
      <c r="AO28" s="171">
        <f t="shared" si="25"/>
        <v>3</v>
      </c>
      <c r="AP28" s="171">
        <f t="shared" si="26"/>
        <v>9</v>
      </c>
      <c r="AQ28" s="171">
        <f t="shared" si="27"/>
        <v>9</v>
      </c>
      <c r="AR28" s="171">
        <f t="shared" si="28"/>
        <v>6</v>
      </c>
      <c r="AS28" s="179">
        <f t="shared" si="29"/>
        <v>6</v>
      </c>
    </row>
    <row r="29" spans="1:45" ht="18" customHeight="1">
      <c r="A29" s="168" t="s">
        <v>63</v>
      </c>
      <c r="B29" s="55" t="str">
        <f>input1!B29</f>
        <v>1/10</v>
      </c>
      <c r="C29" s="67" t="str">
        <f>input1!C29</f>
        <v>09302</v>
      </c>
      <c r="D29" s="68" t="str">
        <f>input1!D29</f>
        <v>เด็กชายอาซีซัน  บินอับดุลย์ละสะ</v>
      </c>
      <c r="E29" s="69">
        <f>input1!E29</f>
        <v>1</v>
      </c>
      <c r="F29" s="144">
        <v>2</v>
      </c>
      <c r="G29" s="145">
        <v>2</v>
      </c>
      <c r="H29" s="145">
        <v>2</v>
      </c>
      <c r="I29" s="145">
        <v>3</v>
      </c>
      <c r="J29" s="146">
        <v>2</v>
      </c>
      <c r="K29" s="147">
        <v>1</v>
      </c>
      <c r="L29" s="145">
        <v>3</v>
      </c>
      <c r="M29" s="145">
        <v>2</v>
      </c>
      <c r="N29" s="145">
        <v>2</v>
      </c>
      <c r="O29" s="148">
        <v>2</v>
      </c>
      <c r="P29" s="144">
        <v>3</v>
      </c>
      <c r="Q29" s="145">
        <v>1</v>
      </c>
      <c r="R29" s="145">
        <v>2</v>
      </c>
      <c r="S29" s="145">
        <v>3</v>
      </c>
      <c r="T29" s="146">
        <v>3</v>
      </c>
      <c r="U29" s="147">
        <v>2</v>
      </c>
      <c r="V29" s="145">
        <v>3</v>
      </c>
      <c r="W29" s="145">
        <v>1</v>
      </c>
      <c r="X29" s="145">
        <v>1</v>
      </c>
      <c r="Y29" s="148">
        <v>3</v>
      </c>
      <c r="Z29" s="144">
        <v>3</v>
      </c>
      <c r="AA29" s="145">
        <v>1</v>
      </c>
      <c r="AB29" s="145">
        <v>2</v>
      </c>
      <c r="AC29" s="145">
        <v>3</v>
      </c>
      <c r="AD29" s="146">
        <v>2</v>
      </c>
      <c r="AE29" s="16">
        <f t="shared" si="15"/>
        <v>11</v>
      </c>
      <c r="AF29" s="38">
        <f t="shared" si="16"/>
        <v>11</v>
      </c>
      <c r="AG29" s="39">
        <f t="shared" si="17"/>
        <v>1</v>
      </c>
      <c r="AH29" s="39">
        <f t="shared" si="18"/>
        <v>6</v>
      </c>
      <c r="AI29" s="39">
        <f t="shared" si="19"/>
        <v>6</v>
      </c>
      <c r="AJ29" s="39">
        <f t="shared" si="20"/>
        <v>1</v>
      </c>
      <c r="AK29" s="39">
        <f t="shared" si="21"/>
        <v>2</v>
      </c>
      <c r="AL29" s="39">
        <f t="shared" si="22"/>
        <v>10</v>
      </c>
      <c r="AM29" s="39">
        <f t="shared" si="23"/>
        <v>10</v>
      </c>
      <c r="AN29" s="39">
        <f t="shared" si="24"/>
        <v>1</v>
      </c>
      <c r="AO29" s="39">
        <f t="shared" si="25"/>
        <v>1</v>
      </c>
      <c r="AP29" s="39">
        <f t="shared" si="26"/>
        <v>6</v>
      </c>
      <c r="AQ29" s="39">
        <f t="shared" si="27"/>
        <v>6</v>
      </c>
      <c r="AR29" s="39">
        <f t="shared" si="28"/>
        <v>13</v>
      </c>
      <c r="AS29" s="40">
        <f t="shared" si="29"/>
        <v>13</v>
      </c>
    </row>
    <row r="30" spans="1:45" ht="18" customHeight="1">
      <c r="A30" s="57" t="s">
        <v>64</v>
      </c>
      <c r="B30" s="55" t="str">
        <f>input1!B30</f>
        <v>1/10</v>
      </c>
      <c r="C30" s="67" t="str">
        <f>input1!C30</f>
        <v>09275</v>
      </c>
      <c r="D30" s="68" t="str">
        <f>input1!D30</f>
        <v>เด็กหญิงกัญญารัตน์  ศรีเจริญ</v>
      </c>
      <c r="E30" s="69">
        <f>input1!E30</f>
        <v>2</v>
      </c>
      <c r="F30" s="149">
        <v>2</v>
      </c>
      <c r="G30" s="150">
        <v>3</v>
      </c>
      <c r="H30" s="150">
        <v>1</v>
      </c>
      <c r="I30" s="150">
        <v>3</v>
      </c>
      <c r="J30" s="151">
        <v>3</v>
      </c>
      <c r="K30" s="152">
        <v>3</v>
      </c>
      <c r="L30" s="150">
        <v>1</v>
      </c>
      <c r="M30" s="150">
        <v>1</v>
      </c>
      <c r="N30" s="150">
        <v>3</v>
      </c>
      <c r="O30" s="153">
        <v>1</v>
      </c>
      <c r="P30" s="149">
        <v>1</v>
      </c>
      <c r="Q30" s="150">
        <v>1</v>
      </c>
      <c r="R30" s="150">
        <v>1</v>
      </c>
      <c r="S30" s="150">
        <v>1</v>
      </c>
      <c r="T30" s="151">
        <v>1</v>
      </c>
      <c r="U30" s="152">
        <v>1</v>
      </c>
      <c r="V30" s="150">
        <v>1</v>
      </c>
      <c r="W30" s="150">
        <v>3</v>
      </c>
      <c r="X30" s="150">
        <v>1</v>
      </c>
      <c r="Y30" s="153">
        <v>1</v>
      </c>
      <c r="Z30" s="149">
        <v>1</v>
      </c>
      <c r="AA30" s="150">
        <v>1</v>
      </c>
      <c r="AB30" s="150">
        <v>1</v>
      </c>
      <c r="AC30" s="150">
        <v>3</v>
      </c>
      <c r="AD30" s="151">
        <v>1</v>
      </c>
      <c r="AE30" s="16">
        <f t="shared" si="15"/>
        <v>7</v>
      </c>
      <c r="AF30" s="41">
        <f t="shared" si="16"/>
        <v>7</v>
      </c>
      <c r="AG30" s="42">
        <f t="shared" si="17"/>
        <v>3</v>
      </c>
      <c r="AH30" s="39">
        <f t="shared" si="18"/>
        <v>11</v>
      </c>
      <c r="AI30" s="42">
        <f t="shared" si="19"/>
        <v>11</v>
      </c>
      <c r="AJ30" s="42">
        <f t="shared" si="20"/>
        <v>3</v>
      </c>
      <c r="AK30" s="42">
        <f t="shared" si="21"/>
        <v>3</v>
      </c>
      <c r="AL30" s="39">
        <f t="shared" si="22"/>
        <v>11</v>
      </c>
      <c r="AM30" s="42">
        <f t="shared" si="23"/>
        <v>11</v>
      </c>
      <c r="AN30" s="42">
        <f t="shared" si="24"/>
        <v>3</v>
      </c>
      <c r="AO30" s="42">
        <f t="shared" si="25"/>
        <v>3</v>
      </c>
      <c r="AP30" s="39">
        <f t="shared" si="26"/>
        <v>11</v>
      </c>
      <c r="AQ30" s="42">
        <f t="shared" si="27"/>
        <v>11</v>
      </c>
      <c r="AR30" s="39">
        <f t="shared" si="28"/>
        <v>10</v>
      </c>
      <c r="AS30" s="43">
        <f t="shared" si="29"/>
        <v>10</v>
      </c>
    </row>
    <row r="31" spans="1:45" ht="18" customHeight="1">
      <c r="A31" s="115" t="s">
        <v>65</v>
      </c>
      <c r="B31" s="55" t="str">
        <f>input1!B31</f>
        <v>1/10</v>
      </c>
      <c r="C31" s="67" t="str">
        <f>input1!C31</f>
        <v>09278</v>
      </c>
      <c r="D31" s="68" t="str">
        <f>input1!D31</f>
        <v>เด็กหญิงจินต์จุฑา  แย้มชื่น</v>
      </c>
      <c r="E31" s="69">
        <f>input1!E31</f>
        <v>2</v>
      </c>
      <c r="F31" s="149">
        <v>2</v>
      </c>
      <c r="G31" s="150">
        <v>1</v>
      </c>
      <c r="H31" s="150">
        <v>1</v>
      </c>
      <c r="I31" s="150">
        <v>1</v>
      </c>
      <c r="J31" s="151">
        <v>3</v>
      </c>
      <c r="K31" s="152">
        <v>1</v>
      </c>
      <c r="L31" s="150">
        <v>1</v>
      </c>
      <c r="M31" s="150">
        <v>1</v>
      </c>
      <c r="N31" s="150">
        <v>1</v>
      </c>
      <c r="O31" s="153">
        <v>3</v>
      </c>
      <c r="P31" s="149">
        <v>1</v>
      </c>
      <c r="Q31" s="150">
        <v>3</v>
      </c>
      <c r="R31" s="150">
        <v>1</v>
      </c>
      <c r="S31" s="150">
        <v>1</v>
      </c>
      <c r="T31" s="151">
        <v>1</v>
      </c>
      <c r="U31" s="152">
        <v>1</v>
      </c>
      <c r="V31" s="150">
        <v>3</v>
      </c>
      <c r="W31" s="150">
        <v>3</v>
      </c>
      <c r="X31" s="150">
        <v>3</v>
      </c>
      <c r="Y31" s="153">
        <v>1</v>
      </c>
      <c r="Z31" s="149">
        <v>1</v>
      </c>
      <c r="AA31" s="150">
        <v>3</v>
      </c>
      <c r="AB31" s="150">
        <v>1</v>
      </c>
      <c r="AC31" s="150">
        <v>1</v>
      </c>
      <c r="AD31" s="151">
        <v>1</v>
      </c>
      <c r="AE31" s="16">
        <f t="shared" si="15"/>
        <v>5</v>
      </c>
      <c r="AF31" s="41">
        <f t="shared" si="16"/>
        <v>5</v>
      </c>
      <c r="AG31" s="42">
        <f t="shared" si="17"/>
        <v>3</v>
      </c>
      <c r="AH31" s="39">
        <f t="shared" si="18"/>
        <v>15</v>
      </c>
      <c r="AI31" s="42">
        <f t="shared" si="19"/>
        <v>15</v>
      </c>
      <c r="AJ31" s="42">
        <f t="shared" si="20"/>
        <v>3</v>
      </c>
      <c r="AK31" s="42">
        <f t="shared" si="21"/>
        <v>3</v>
      </c>
      <c r="AL31" s="39">
        <f t="shared" si="22"/>
        <v>11</v>
      </c>
      <c r="AM31" s="42">
        <f t="shared" si="23"/>
        <v>11</v>
      </c>
      <c r="AN31" s="42">
        <f t="shared" si="24"/>
        <v>3</v>
      </c>
      <c r="AO31" s="42">
        <f t="shared" si="25"/>
        <v>3</v>
      </c>
      <c r="AP31" s="39">
        <f t="shared" si="26"/>
        <v>11</v>
      </c>
      <c r="AQ31" s="42">
        <f t="shared" si="27"/>
        <v>11</v>
      </c>
      <c r="AR31" s="39">
        <f t="shared" si="28"/>
        <v>8</v>
      </c>
      <c r="AS31" s="43">
        <f t="shared" si="29"/>
        <v>8</v>
      </c>
    </row>
    <row r="32" spans="1:45" ht="18" customHeight="1">
      <c r="A32" s="116" t="s">
        <v>66</v>
      </c>
      <c r="B32" s="55" t="str">
        <f>input1!B32</f>
        <v>1/10</v>
      </c>
      <c r="C32" s="67" t="str">
        <f>input1!C32</f>
        <v>09303</v>
      </c>
      <c r="D32" s="68" t="str">
        <f>input1!D32</f>
        <v>เด็กหญิงเขมจิรา  พลประภาส</v>
      </c>
      <c r="E32" s="69">
        <f>input1!E32</f>
        <v>2</v>
      </c>
      <c r="F32" s="154">
        <v>3</v>
      </c>
      <c r="G32" s="155">
        <v>2</v>
      </c>
      <c r="H32" s="155">
        <v>2</v>
      </c>
      <c r="I32" s="155">
        <v>3</v>
      </c>
      <c r="J32" s="156">
        <v>2</v>
      </c>
      <c r="K32" s="28">
        <v>1</v>
      </c>
      <c r="L32" s="155">
        <v>2</v>
      </c>
      <c r="M32" s="155">
        <v>1</v>
      </c>
      <c r="N32" s="155">
        <v>2</v>
      </c>
      <c r="O32" s="157">
        <v>2</v>
      </c>
      <c r="P32" s="158">
        <v>3</v>
      </c>
      <c r="Q32" s="155">
        <v>1</v>
      </c>
      <c r="R32" s="155">
        <v>1</v>
      </c>
      <c r="S32" s="155">
        <v>2</v>
      </c>
      <c r="T32" s="156">
        <v>2</v>
      </c>
      <c r="U32" s="28">
        <v>1</v>
      </c>
      <c r="V32" s="155">
        <v>3</v>
      </c>
      <c r="W32" s="155">
        <v>1</v>
      </c>
      <c r="X32" s="155">
        <v>1</v>
      </c>
      <c r="Y32" s="157">
        <v>2</v>
      </c>
      <c r="Z32" s="158">
        <v>3</v>
      </c>
      <c r="AA32" s="155">
        <v>1</v>
      </c>
      <c r="AB32" s="155">
        <v>1</v>
      </c>
      <c r="AC32" s="155">
        <v>1</v>
      </c>
      <c r="AD32" s="156">
        <v>2</v>
      </c>
      <c r="AE32" s="16">
        <f t="shared" si="15"/>
        <v>6</v>
      </c>
      <c r="AF32" s="41">
        <f t="shared" si="16"/>
        <v>6</v>
      </c>
      <c r="AG32" s="42">
        <f t="shared" si="17"/>
        <v>2</v>
      </c>
      <c r="AH32" s="39">
        <f t="shared" si="18"/>
        <v>7</v>
      </c>
      <c r="AI32" s="42">
        <f t="shared" si="19"/>
        <v>7</v>
      </c>
      <c r="AJ32" s="42">
        <f t="shared" si="20"/>
        <v>1</v>
      </c>
      <c r="AK32" s="42">
        <f t="shared" si="21"/>
        <v>2</v>
      </c>
      <c r="AL32" s="39">
        <f t="shared" si="22"/>
        <v>9</v>
      </c>
      <c r="AM32" s="42">
        <f t="shared" si="23"/>
        <v>9</v>
      </c>
      <c r="AN32" s="42">
        <f t="shared" si="24"/>
        <v>1</v>
      </c>
      <c r="AO32" s="42">
        <f t="shared" si="25"/>
        <v>2</v>
      </c>
      <c r="AP32" s="39">
        <f t="shared" si="26"/>
        <v>6</v>
      </c>
      <c r="AQ32" s="42">
        <f t="shared" si="27"/>
        <v>6</v>
      </c>
      <c r="AR32" s="39">
        <f t="shared" si="28"/>
        <v>13</v>
      </c>
      <c r="AS32" s="43">
        <f t="shared" si="29"/>
        <v>13</v>
      </c>
    </row>
    <row r="33" spans="1:45" ht="18" customHeight="1" thickBot="1">
      <c r="A33" s="117" t="s">
        <v>67</v>
      </c>
      <c r="B33" s="56" t="str">
        <f>input1!B33</f>
        <v>1/10</v>
      </c>
      <c r="C33" s="70" t="str">
        <f>input1!C33</f>
        <v>09304</v>
      </c>
      <c r="D33" s="71" t="str">
        <f>input1!D33</f>
        <v>เด็กหญิงจิรภิญญา  แซ่ย่าง</v>
      </c>
      <c r="E33" s="72">
        <f>input1!E33</f>
        <v>2</v>
      </c>
      <c r="F33" s="159">
        <v>2</v>
      </c>
      <c r="G33" s="160">
        <v>1</v>
      </c>
      <c r="H33" s="160">
        <v>2</v>
      </c>
      <c r="I33" s="160">
        <v>2</v>
      </c>
      <c r="J33" s="161">
        <v>2</v>
      </c>
      <c r="K33" s="162">
        <v>1</v>
      </c>
      <c r="L33" s="160">
        <v>1</v>
      </c>
      <c r="M33" s="160">
        <v>2</v>
      </c>
      <c r="N33" s="160">
        <v>2</v>
      </c>
      <c r="O33" s="163">
        <v>1</v>
      </c>
      <c r="P33" s="159">
        <v>3</v>
      </c>
      <c r="Q33" s="160">
        <v>1</v>
      </c>
      <c r="R33" s="160">
        <v>2</v>
      </c>
      <c r="S33" s="160">
        <v>2</v>
      </c>
      <c r="T33" s="161">
        <v>2</v>
      </c>
      <c r="U33" s="162">
        <v>2</v>
      </c>
      <c r="V33" s="160">
        <v>2</v>
      </c>
      <c r="W33" s="160">
        <v>1</v>
      </c>
      <c r="X33" s="160">
        <v>1</v>
      </c>
      <c r="Y33" s="163">
        <v>2</v>
      </c>
      <c r="Z33" s="159">
        <v>2</v>
      </c>
      <c r="AA33" s="160">
        <v>1</v>
      </c>
      <c r="AB33" s="160">
        <v>1</v>
      </c>
      <c r="AC33" s="160">
        <v>3</v>
      </c>
      <c r="AD33" s="161">
        <v>3</v>
      </c>
      <c r="AE33" s="16">
        <f t="shared" si="15"/>
        <v>11</v>
      </c>
      <c r="AF33" s="44">
        <f t="shared" si="16"/>
        <v>11</v>
      </c>
      <c r="AG33" s="45">
        <f t="shared" si="17"/>
        <v>3</v>
      </c>
      <c r="AH33" s="39">
        <f t="shared" si="18"/>
        <v>8</v>
      </c>
      <c r="AI33" s="45">
        <f t="shared" si="19"/>
        <v>8</v>
      </c>
      <c r="AJ33" s="45">
        <f t="shared" si="20"/>
        <v>2</v>
      </c>
      <c r="AK33" s="45">
        <f t="shared" si="21"/>
        <v>1</v>
      </c>
      <c r="AL33" s="39">
        <f t="shared" si="22"/>
        <v>7</v>
      </c>
      <c r="AM33" s="45">
        <f t="shared" si="23"/>
        <v>7</v>
      </c>
      <c r="AN33" s="45">
        <f t="shared" si="24"/>
        <v>1</v>
      </c>
      <c r="AO33" s="45">
        <f t="shared" si="25"/>
        <v>2</v>
      </c>
      <c r="AP33" s="39">
        <f t="shared" si="26"/>
        <v>6</v>
      </c>
      <c r="AQ33" s="45">
        <f t="shared" si="27"/>
        <v>6</v>
      </c>
      <c r="AR33" s="39">
        <f t="shared" si="28"/>
        <v>10</v>
      </c>
      <c r="AS33" s="46">
        <f t="shared" si="29"/>
        <v>10</v>
      </c>
    </row>
    <row r="34" spans="1:45" ht="18" customHeight="1">
      <c r="A34" s="113" t="s">
        <v>68</v>
      </c>
      <c r="B34" s="55" t="str">
        <f>input1!B34</f>
        <v>1/10</v>
      </c>
      <c r="C34" s="67" t="str">
        <f>input1!C34</f>
        <v>09305</v>
      </c>
      <c r="D34" s="68" t="str">
        <f>input1!D34</f>
        <v>เด็กหญิงชรินรัตน์  คงประเสริฐ</v>
      </c>
      <c r="E34" s="69">
        <f>input1!E34</f>
        <v>2</v>
      </c>
      <c r="F34" s="144">
        <v>2</v>
      </c>
      <c r="G34" s="145">
        <v>2</v>
      </c>
      <c r="H34" s="145">
        <v>2</v>
      </c>
      <c r="I34" s="145">
        <v>3</v>
      </c>
      <c r="J34" s="146">
        <v>2</v>
      </c>
      <c r="K34" s="147">
        <v>1</v>
      </c>
      <c r="L34" s="145">
        <v>3</v>
      </c>
      <c r="M34" s="145">
        <v>2</v>
      </c>
      <c r="N34" s="145">
        <v>2</v>
      </c>
      <c r="O34" s="148">
        <v>2</v>
      </c>
      <c r="P34" s="144">
        <v>3</v>
      </c>
      <c r="Q34" s="145">
        <v>1</v>
      </c>
      <c r="R34" s="145">
        <v>2</v>
      </c>
      <c r="S34" s="145">
        <v>3</v>
      </c>
      <c r="T34" s="146">
        <v>3</v>
      </c>
      <c r="U34" s="147">
        <v>2</v>
      </c>
      <c r="V34" s="145">
        <v>3</v>
      </c>
      <c r="W34" s="145">
        <v>1</v>
      </c>
      <c r="X34" s="145">
        <v>1</v>
      </c>
      <c r="Y34" s="148">
        <v>3</v>
      </c>
      <c r="Z34" s="144">
        <v>3</v>
      </c>
      <c r="AA34" s="145">
        <v>1</v>
      </c>
      <c r="AB34" s="145">
        <v>2</v>
      </c>
      <c r="AC34" s="145">
        <v>3</v>
      </c>
      <c r="AD34" s="146">
        <v>2</v>
      </c>
      <c r="AE34" s="16">
        <f t="shared" si="15"/>
        <v>11</v>
      </c>
      <c r="AF34" s="38">
        <f t="shared" si="16"/>
        <v>11</v>
      </c>
      <c r="AG34" s="39">
        <f t="shared" si="17"/>
        <v>1</v>
      </c>
      <c r="AH34" s="39">
        <f t="shared" si="18"/>
        <v>6</v>
      </c>
      <c r="AI34" s="39">
        <f t="shared" si="19"/>
        <v>6</v>
      </c>
      <c r="AJ34" s="39">
        <f t="shared" si="20"/>
        <v>1</v>
      </c>
      <c r="AK34" s="39">
        <f t="shared" si="21"/>
        <v>2</v>
      </c>
      <c r="AL34" s="39">
        <f t="shared" si="22"/>
        <v>10</v>
      </c>
      <c r="AM34" s="39">
        <f t="shared" si="23"/>
        <v>10</v>
      </c>
      <c r="AN34" s="39">
        <f t="shared" si="24"/>
        <v>1</v>
      </c>
      <c r="AO34" s="39">
        <f t="shared" si="25"/>
        <v>1</v>
      </c>
      <c r="AP34" s="39">
        <f t="shared" si="26"/>
        <v>6</v>
      </c>
      <c r="AQ34" s="39">
        <f t="shared" si="27"/>
        <v>6</v>
      </c>
      <c r="AR34" s="39">
        <f t="shared" si="28"/>
        <v>13</v>
      </c>
      <c r="AS34" s="40">
        <f t="shared" si="29"/>
        <v>13</v>
      </c>
    </row>
    <row r="35" spans="1:45" ht="18" customHeight="1">
      <c r="A35" s="57" t="s">
        <v>69</v>
      </c>
      <c r="B35" s="55" t="str">
        <f>input1!B35</f>
        <v>1/10</v>
      </c>
      <c r="C35" s="67" t="str">
        <f>input1!C35</f>
        <v>09307</v>
      </c>
      <c r="D35" s="68" t="str">
        <f>input1!D35</f>
        <v>เด็กหญิงรัตนาภรณ์  เกตุงาม</v>
      </c>
      <c r="E35" s="69">
        <f>input1!E35</f>
        <v>2</v>
      </c>
      <c r="F35" s="149">
        <v>2</v>
      </c>
      <c r="G35" s="150">
        <v>2</v>
      </c>
      <c r="H35" s="150">
        <v>2</v>
      </c>
      <c r="I35" s="150">
        <v>3</v>
      </c>
      <c r="J35" s="151">
        <v>1</v>
      </c>
      <c r="K35" s="152">
        <v>1</v>
      </c>
      <c r="L35" s="150">
        <v>2</v>
      </c>
      <c r="M35" s="150">
        <v>2</v>
      </c>
      <c r="N35" s="150">
        <v>3</v>
      </c>
      <c r="O35" s="153">
        <v>1</v>
      </c>
      <c r="P35" s="149">
        <v>3</v>
      </c>
      <c r="Q35" s="150">
        <v>1</v>
      </c>
      <c r="R35" s="150">
        <v>1</v>
      </c>
      <c r="S35" s="150">
        <v>3</v>
      </c>
      <c r="T35" s="151">
        <v>1</v>
      </c>
      <c r="U35" s="152">
        <v>2</v>
      </c>
      <c r="V35" s="150">
        <v>2</v>
      </c>
      <c r="W35" s="150">
        <v>1</v>
      </c>
      <c r="X35" s="150">
        <v>1</v>
      </c>
      <c r="Y35" s="153">
        <v>3</v>
      </c>
      <c r="Z35" s="149">
        <v>3</v>
      </c>
      <c r="AA35" s="150">
        <v>1</v>
      </c>
      <c r="AB35" s="150">
        <v>2</v>
      </c>
      <c r="AC35" s="150">
        <v>2</v>
      </c>
      <c r="AD35" s="151">
        <v>3</v>
      </c>
      <c r="AE35" s="16">
        <f t="shared" si="15"/>
        <v>9</v>
      </c>
      <c r="AF35" s="41">
        <f t="shared" si="16"/>
        <v>9</v>
      </c>
      <c r="AG35" s="42">
        <f t="shared" si="17"/>
        <v>2</v>
      </c>
      <c r="AH35" s="39">
        <f t="shared" si="18"/>
        <v>6</v>
      </c>
      <c r="AI35" s="42">
        <f t="shared" si="19"/>
        <v>6</v>
      </c>
      <c r="AJ35" s="42">
        <f t="shared" si="20"/>
        <v>1</v>
      </c>
      <c r="AK35" s="42">
        <f t="shared" si="21"/>
        <v>1</v>
      </c>
      <c r="AL35" s="39">
        <f t="shared" si="22"/>
        <v>6</v>
      </c>
      <c r="AM35" s="42">
        <f t="shared" si="23"/>
        <v>6</v>
      </c>
      <c r="AN35" s="42">
        <f t="shared" si="24"/>
        <v>1</v>
      </c>
      <c r="AO35" s="42">
        <f t="shared" si="25"/>
        <v>1</v>
      </c>
      <c r="AP35" s="39">
        <f t="shared" si="26"/>
        <v>6</v>
      </c>
      <c r="AQ35" s="42">
        <f t="shared" si="27"/>
        <v>6</v>
      </c>
      <c r="AR35" s="39">
        <f t="shared" si="28"/>
        <v>13</v>
      </c>
      <c r="AS35" s="43">
        <f t="shared" si="29"/>
        <v>13</v>
      </c>
    </row>
    <row r="36" spans="1:45" ht="18" customHeight="1">
      <c r="A36" s="115" t="s">
        <v>70</v>
      </c>
      <c r="B36" s="55" t="str">
        <f>input1!B36</f>
        <v>1/10</v>
      </c>
      <c r="C36" s="67" t="str">
        <f>input1!C36</f>
        <v>09308</v>
      </c>
      <c r="D36" s="68" t="str">
        <f>input1!D36</f>
        <v>เด็กหญิงวริษา  สุขสม</v>
      </c>
      <c r="E36" s="69">
        <f>input1!E36</f>
        <v>2</v>
      </c>
      <c r="F36" s="149">
        <v>2</v>
      </c>
      <c r="G36" s="150">
        <v>3</v>
      </c>
      <c r="H36" s="150">
        <v>1</v>
      </c>
      <c r="I36" s="150">
        <v>2</v>
      </c>
      <c r="J36" s="151">
        <v>3</v>
      </c>
      <c r="K36" s="152">
        <v>2</v>
      </c>
      <c r="L36" s="150">
        <v>1</v>
      </c>
      <c r="M36" s="150">
        <v>3</v>
      </c>
      <c r="N36" s="150">
        <v>1</v>
      </c>
      <c r="O36" s="153">
        <v>3</v>
      </c>
      <c r="P36" s="149">
        <v>1</v>
      </c>
      <c r="Q36" s="150">
        <v>3</v>
      </c>
      <c r="R36" s="150">
        <v>1</v>
      </c>
      <c r="S36" s="150">
        <v>1</v>
      </c>
      <c r="T36" s="151">
        <v>3</v>
      </c>
      <c r="U36" s="152">
        <v>3</v>
      </c>
      <c r="V36" s="150">
        <v>1</v>
      </c>
      <c r="W36" s="150">
        <v>3</v>
      </c>
      <c r="X36" s="150">
        <v>1</v>
      </c>
      <c r="Y36" s="153">
        <v>2</v>
      </c>
      <c r="Z36" s="149">
        <v>3</v>
      </c>
      <c r="AA36" s="150">
        <v>3</v>
      </c>
      <c r="AB36" s="150">
        <v>1</v>
      </c>
      <c r="AC36" s="150">
        <v>1</v>
      </c>
      <c r="AD36" s="151">
        <v>1</v>
      </c>
      <c r="AE36" s="16">
        <f t="shared" si="15"/>
        <v>9</v>
      </c>
      <c r="AF36" s="41">
        <f t="shared" si="16"/>
        <v>9</v>
      </c>
      <c r="AG36" s="42">
        <f t="shared" si="17"/>
        <v>3</v>
      </c>
      <c r="AH36" s="39">
        <f t="shared" si="18"/>
        <v>15</v>
      </c>
      <c r="AI36" s="42">
        <f t="shared" si="19"/>
        <v>15</v>
      </c>
      <c r="AJ36" s="42">
        <f t="shared" si="20"/>
        <v>1</v>
      </c>
      <c r="AK36" s="42">
        <f t="shared" si="21"/>
        <v>3</v>
      </c>
      <c r="AL36" s="39">
        <f t="shared" si="22"/>
        <v>13</v>
      </c>
      <c r="AM36" s="42">
        <f t="shared" si="23"/>
        <v>13</v>
      </c>
      <c r="AN36" s="42">
        <f t="shared" si="24"/>
        <v>3</v>
      </c>
      <c r="AO36" s="42">
        <f t="shared" si="25"/>
        <v>3</v>
      </c>
      <c r="AP36" s="39">
        <f t="shared" si="26"/>
        <v>10</v>
      </c>
      <c r="AQ36" s="42">
        <f t="shared" si="27"/>
        <v>10</v>
      </c>
      <c r="AR36" s="39">
        <f t="shared" si="28"/>
        <v>8</v>
      </c>
      <c r="AS36" s="43">
        <f t="shared" si="29"/>
        <v>8</v>
      </c>
    </row>
    <row r="37" spans="1:45" ht="18" customHeight="1">
      <c r="A37" s="116" t="s">
        <v>71</v>
      </c>
      <c r="B37" s="55" t="str">
        <f>input1!B37</f>
        <v>1/10</v>
      </c>
      <c r="C37" s="67" t="str">
        <f>input1!C37</f>
        <v>09309</v>
      </c>
      <c r="D37" s="68" t="str">
        <f>input1!D37</f>
        <v>เด็กหญิงสุภานัน  ดวงมาลา</v>
      </c>
      <c r="E37" s="69">
        <f>input1!E37</f>
        <v>2</v>
      </c>
      <c r="F37" s="154">
        <v>2</v>
      </c>
      <c r="G37" s="155">
        <v>2</v>
      </c>
      <c r="H37" s="155">
        <v>2</v>
      </c>
      <c r="I37" s="155">
        <v>1</v>
      </c>
      <c r="J37" s="156">
        <v>2</v>
      </c>
      <c r="K37" s="28">
        <v>1</v>
      </c>
      <c r="L37" s="155">
        <v>1</v>
      </c>
      <c r="M37" s="155">
        <v>2</v>
      </c>
      <c r="N37" s="155">
        <v>2</v>
      </c>
      <c r="O37" s="157">
        <v>2</v>
      </c>
      <c r="P37" s="158">
        <v>2</v>
      </c>
      <c r="Q37" s="155">
        <v>3</v>
      </c>
      <c r="R37" s="155">
        <v>1</v>
      </c>
      <c r="S37" s="155">
        <v>1</v>
      </c>
      <c r="T37" s="156">
        <v>2</v>
      </c>
      <c r="U37" s="28">
        <v>2</v>
      </c>
      <c r="V37" s="155">
        <v>1</v>
      </c>
      <c r="W37" s="155">
        <v>2</v>
      </c>
      <c r="X37" s="155">
        <v>2</v>
      </c>
      <c r="Y37" s="157">
        <v>2</v>
      </c>
      <c r="Z37" s="158">
        <v>2</v>
      </c>
      <c r="AA37" s="155">
        <v>2</v>
      </c>
      <c r="AB37" s="155">
        <v>1</v>
      </c>
      <c r="AC37" s="155">
        <v>2</v>
      </c>
      <c r="AD37" s="156">
        <v>2</v>
      </c>
      <c r="AE37" s="16">
        <f t="shared" si="15"/>
        <v>9</v>
      </c>
      <c r="AF37" s="41">
        <f t="shared" si="16"/>
        <v>9</v>
      </c>
      <c r="AG37" s="42">
        <f t="shared" si="17"/>
        <v>3</v>
      </c>
      <c r="AH37" s="39">
        <f t="shared" si="18"/>
        <v>12</v>
      </c>
      <c r="AI37" s="42">
        <f t="shared" si="19"/>
        <v>12</v>
      </c>
      <c r="AJ37" s="42">
        <f t="shared" si="20"/>
        <v>2</v>
      </c>
      <c r="AK37" s="42">
        <f t="shared" si="21"/>
        <v>2</v>
      </c>
      <c r="AL37" s="39">
        <f t="shared" si="22"/>
        <v>10</v>
      </c>
      <c r="AM37" s="42">
        <f t="shared" si="23"/>
        <v>10</v>
      </c>
      <c r="AN37" s="42">
        <f t="shared" si="24"/>
        <v>2</v>
      </c>
      <c r="AO37" s="42">
        <f t="shared" si="25"/>
        <v>3</v>
      </c>
      <c r="AP37" s="39">
        <f t="shared" si="26"/>
        <v>9</v>
      </c>
      <c r="AQ37" s="42">
        <f t="shared" si="27"/>
        <v>9</v>
      </c>
      <c r="AR37" s="39">
        <f t="shared" si="28"/>
        <v>8</v>
      </c>
      <c r="AS37" s="43">
        <f t="shared" si="29"/>
        <v>8</v>
      </c>
    </row>
    <row r="38" spans="1:45" ht="18" customHeight="1" thickBot="1">
      <c r="A38" s="117" t="s">
        <v>72</v>
      </c>
      <c r="B38" s="56" t="str">
        <f>input1!B38</f>
        <v>1/10</v>
      </c>
      <c r="C38" s="70" t="str">
        <f>input1!C38</f>
        <v>09311</v>
      </c>
      <c r="D38" s="71" t="str">
        <f>input1!D38</f>
        <v>เด็กหญิงอมรรัตน์  ขันวงษ์</v>
      </c>
      <c r="E38" s="72">
        <f>input1!E38</f>
        <v>2</v>
      </c>
      <c r="F38" s="159">
        <v>2</v>
      </c>
      <c r="G38" s="160">
        <v>2</v>
      </c>
      <c r="H38" s="160">
        <v>2</v>
      </c>
      <c r="I38" s="160">
        <v>3</v>
      </c>
      <c r="J38" s="161">
        <v>3</v>
      </c>
      <c r="K38" s="162">
        <v>2</v>
      </c>
      <c r="L38" s="160">
        <v>1</v>
      </c>
      <c r="M38" s="160">
        <v>2</v>
      </c>
      <c r="N38" s="160">
        <v>2</v>
      </c>
      <c r="O38" s="163">
        <v>2</v>
      </c>
      <c r="P38" s="159">
        <v>2</v>
      </c>
      <c r="Q38" s="160">
        <v>3</v>
      </c>
      <c r="R38" s="160">
        <v>2</v>
      </c>
      <c r="S38" s="160">
        <v>1</v>
      </c>
      <c r="T38" s="161">
        <v>2</v>
      </c>
      <c r="U38" s="162">
        <v>2</v>
      </c>
      <c r="V38" s="160">
        <v>3</v>
      </c>
      <c r="W38" s="160">
        <v>2</v>
      </c>
      <c r="X38" s="160">
        <v>2</v>
      </c>
      <c r="Y38" s="163">
        <v>2</v>
      </c>
      <c r="Z38" s="159">
        <v>3</v>
      </c>
      <c r="AA38" s="160">
        <v>2</v>
      </c>
      <c r="AB38" s="160">
        <v>1</v>
      </c>
      <c r="AC38" s="160">
        <v>2</v>
      </c>
      <c r="AD38" s="161">
        <v>2</v>
      </c>
      <c r="AE38" s="16">
        <f t="shared" si="15"/>
        <v>10</v>
      </c>
      <c r="AF38" s="44">
        <f t="shared" si="16"/>
        <v>10</v>
      </c>
      <c r="AG38" s="45">
        <f t="shared" si="17"/>
        <v>3</v>
      </c>
      <c r="AH38" s="39">
        <f t="shared" si="18"/>
        <v>13</v>
      </c>
      <c r="AI38" s="45">
        <f t="shared" si="19"/>
        <v>13</v>
      </c>
      <c r="AJ38" s="45">
        <f t="shared" si="20"/>
        <v>1</v>
      </c>
      <c r="AK38" s="45">
        <f t="shared" si="21"/>
        <v>2</v>
      </c>
      <c r="AL38" s="39">
        <f t="shared" si="22"/>
        <v>9</v>
      </c>
      <c r="AM38" s="45">
        <f t="shared" si="23"/>
        <v>9</v>
      </c>
      <c r="AN38" s="45">
        <f t="shared" si="24"/>
        <v>2</v>
      </c>
      <c r="AO38" s="45">
        <f t="shared" si="25"/>
        <v>3</v>
      </c>
      <c r="AP38" s="39">
        <f t="shared" si="26"/>
        <v>10</v>
      </c>
      <c r="AQ38" s="45">
        <f t="shared" si="27"/>
        <v>10</v>
      </c>
      <c r="AR38" s="39">
        <f t="shared" si="28"/>
        <v>12</v>
      </c>
      <c r="AS38" s="46">
        <f t="shared" si="29"/>
        <v>12</v>
      </c>
    </row>
    <row r="39" spans="1:45" ht="18" customHeight="1">
      <c r="A39" s="113" t="s">
        <v>73</v>
      </c>
      <c r="B39" s="55" t="str">
        <f>input1!B39</f>
        <v>1/10</v>
      </c>
      <c r="C39" s="67" t="str">
        <f>input1!C39</f>
        <v>09312</v>
      </c>
      <c r="D39" s="68" t="str">
        <f>input1!D39</f>
        <v>เด็กหญิงอัมรัตน์  ลิ่มวงศ์</v>
      </c>
      <c r="E39" s="69">
        <f>input1!E39</f>
        <v>2</v>
      </c>
      <c r="F39" s="144">
        <v>2</v>
      </c>
      <c r="G39" s="145">
        <v>2</v>
      </c>
      <c r="H39" s="145">
        <v>2</v>
      </c>
      <c r="I39" s="145">
        <v>3</v>
      </c>
      <c r="J39" s="146">
        <v>2</v>
      </c>
      <c r="K39" s="147">
        <v>1</v>
      </c>
      <c r="L39" s="145">
        <v>3</v>
      </c>
      <c r="M39" s="145">
        <v>2</v>
      </c>
      <c r="N39" s="145">
        <v>2</v>
      </c>
      <c r="O39" s="148">
        <v>2</v>
      </c>
      <c r="P39" s="144">
        <v>3</v>
      </c>
      <c r="Q39" s="145">
        <v>1</v>
      </c>
      <c r="R39" s="145">
        <v>2</v>
      </c>
      <c r="S39" s="145">
        <v>3</v>
      </c>
      <c r="T39" s="146">
        <v>3</v>
      </c>
      <c r="U39" s="147">
        <v>2</v>
      </c>
      <c r="V39" s="145">
        <v>3</v>
      </c>
      <c r="W39" s="145">
        <v>1</v>
      </c>
      <c r="X39" s="145">
        <v>1</v>
      </c>
      <c r="Y39" s="148">
        <v>3</v>
      </c>
      <c r="Z39" s="144">
        <v>3</v>
      </c>
      <c r="AA39" s="145">
        <v>1</v>
      </c>
      <c r="AB39" s="145">
        <v>2</v>
      </c>
      <c r="AC39" s="145">
        <v>3</v>
      </c>
      <c r="AD39" s="146">
        <v>2</v>
      </c>
      <c r="AE39" s="16">
        <f t="shared" si="15"/>
        <v>11</v>
      </c>
      <c r="AF39" s="38">
        <f t="shared" si="16"/>
        <v>11</v>
      </c>
      <c r="AG39" s="39">
        <f t="shared" si="17"/>
        <v>1</v>
      </c>
      <c r="AH39" s="39">
        <f t="shared" si="18"/>
        <v>6</v>
      </c>
      <c r="AI39" s="39">
        <f t="shared" si="19"/>
        <v>6</v>
      </c>
      <c r="AJ39" s="39">
        <f t="shared" si="20"/>
        <v>1</v>
      </c>
      <c r="AK39" s="39">
        <f t="shared" si="21"/>
        <v>2</v>
      </c>
      <c r="AL39" s="39">
        <f t="shared" si="22"/>
        <v>10</v>
      </c>
      <c r="AM39" s="39">
        <f t="shared" si="23"/>
        <v>10</v>
      </c>
      <c r="AN39" s="39">
        <f t="shared" si="24"/>
        <v>1</v>
      </c>
      <c r="AO39" s="39">
        <f t="shared" si="25"/>
        <v>1</v>
      </c>
      <c r="AP39" s="39">
        <f t="shared" si="26"/>
        <v>6</v>
      </c>
      <c r="AQ39" s="39">
        <f t="shared" si="27"/>
        <v>6</v>
      </c>
      <c r="AR39" s="39">
        <f t="shared" si="28"/>
        <v>13</v>
      </c>
      <c r="AS39" s="40">
        <f t="shared" si="29"/>
        <v>13</v>
      </c>
    </row>
    <row r="40" spans="1:45" ht="18" customHeight="1">
      <c r="A40" s="57" t="s">
        <v>74</v>
      </c>
      <c r="B40" s="55" t="str">
        <f>input1!B40</f>
        <v>1/10</v>
      </c>
      <c r="C40" s="67" t="str">
        <f>input1!C40</f>
        <v>09381</v>
      </c>
      <c r="D40" s="68" t="str">
        <f>input1!D40</f>
        <v>เด็กหญิงสุวรรณี  ศรีโอฬาร</v>
      </c>
      <c r="E40" s="69">
        <f>input1!E40</f>
        <v>2</v>
      </c>
      <c r="F40" s="154">
        <v>2</v>
      </c>
      <c r="G40" s="155">
        <v>2</v>
      </c>
      <c r="H40" s="155">
        <v>2</v>
      </c>
      <c r="I40" s="155">
        <v>3</v>
      </c>
      <c r="J40" s="156">
        <v>1</v>
      </c>
      <c r="K40" s="28">
        <v>1</v>
      </c>
      <c r="L40" s="155">
        <v>2</v>
      </c>
      <c r="M40" s="155">
        <v>2</v>
      </c>
      <c r="N40" s="155">
        <v>3</v>
      </c>
      <c r="O40" s="157">
        <v>1</v>
      </c>
      <c r="P40" s="158">
        <v>3</v>
      </c>
      <c r="Q40" s="155">
        <v>1</v>
      </c>
      <c r="R40" s="155">
        <v>1</v>
      </c>
      <c r="S40" s="155">
        <v>3</v>
      </c>
      <c r="T40" s="156">
        <v>1</v>
      </c>
      <c r="U40" s="28">
        <v>2</v>
      </c>
      <c r="V40" s="155">
        <v>2</v>
      </c>
      <c r="W40" s="155">
        <v>1</v>
      </c>
      <c r="X40" s="155">
        <v>1</v>
      </c>
      <c r="Y40" s="157">
        <v>3</v>
      </c>
      <c r="Z40" s="158">
        <v>3</v>
      </c>
      <c r="AA40" s="155">
        <v>1</v>
      </c>
      <c r="AB40" s="155">
        <v>2</v>
      </c>
      <c r="AC40" s="155">
        <v>2</v>
      </c>
      <c r="AD40" s="156">
        <v>3</v>
      </c>
      <c r="AE40" s="16">
        <f t="shared" si="15"/>
        <v>9</v>
      </c>
      <c r="AF40" s="41">
        <f t="shared" si="16"/>
        <v>9</v>
      </c>
      <c r="AG40" s="42">
        <f t="shared" si="17"/>
        <v>2</v>
      </c>
      <c r="AH40" s="39">
        <f t="shared" si="18"/>
        <v>6</v>
      </c>
      <c r="AI40" s="42">
        <f t="shared" si="19"/>
        <v>6</v>
      </c>
      <c r="AJ40" s="42">
        <f t="shared" si="20"/>
        <v>1</v>
      </c>
      <c r="AK40" s="42">
        <f t="shared" si="21"/>
        <v>1</v>
      </c>
      <c r="AL40" s="39">
        <f t="shared" si="22"/>
        <v>6</v>
      </c>
      <c r="AM40" s="42">
        <f t="shared" si="23"/>
        <v>6</v>
      </c>
      <c r="AN40" s="42">
        <f t="shared" si="24"/>
        <v>1</v>
      </c>
      <c r="AO40" s="42">
        <f t="shared" si="25"/>
        <v>1</v>
      </c>
      <c r="AP40" s="39">
        <f t="shared" si="26"/>
        <v>6</v>
      </c>
      <c r="AQ40" s="42">
        <f t="shared" si="27"/>
        <v>6</v>
      </c>
      <c r="AR40" s="39">
        <f t="shared" si="28"/>
        <v>13</v>
      </c>
      <c r="AS40" s="43">
        <f t="shared" si="29"/>
        <v>13</v>
      </c>
    </row>
    <row r="41" spans="1:45" ht="18" customHeight="1">
      <c r="A41" s="115" t="s">
        <v>75</v>
      </c>
      <c r="B41" s="55" t="str">
        <f>input1!B41</f>
        <v>1/10</v>
      </c>
      <c r="C41" s="67" t="str">
        <f>input1!C41</f>
        <v>09382</v>
      </c>
      <c r="D41" s="68" t="str">
        <f>input1!D41</f>
        <v>เด็กหญิงสุธาวี  จันทร์อุ่มเหม้า</v>
      </c>
      <c r="E41" s="69">
        <f>input1!E41</f>
        <v>2</v>
      </c>
      <c r="F41" s="149">
        <v>2</v>
      </c>
      <c r="G41" s="150">
        <v>2</v>
      </c>
      <c r="H41" s="150">
        <v>3</v>
      </c>
      <c r="I41" s="150">
        <v>3</v>
      </c>
      <c r="J41" s="151">
        <v>1</v>
      </c>
      <c r="K41" s="152">
        <v>1</v>
      </c>
      <c r="L41" s="150">
        <v>2</v>
      </c>
      <c r="M41" s="150">
        <v>2</v>
      </c>
      <c r="N41" s="150">
        <v>2</v>
      </c>
      <c r="O41" s="153">
        <v>1</v>
      </c>
      <c r="P41" s="149">
        <v>3</v>
      </c>
      <c r="Q41" s="150">
        <v>1</v>
      </c>
      <c r="R41" s="150">
        <v>2</v>
      </c>
      <c r="S41" s="150">
        <v>2</v>
      </c>
      <c r="T41" s="151">
        <v>2</v>
      </c>
      <c r="U41" s="152">
        <v>2</v>
      </c>
      <c r="V41" s="150">
        <v>3</v>
      </c>
      <c r="W41" s="150">
        <v>1</v>
      </c>
      <c r="X41" s="150">
        <v>1</v>
      </c>
      <c r="Y41" s="153">
        <v>2</v>
      </c>
      <c r="Z41" s="149">
        <v>2</v>
      </c>
      <c r="AA41" s="150">
        <v>1</v>
      </c>
      <c r="AB41" s="150">
        <v>1</v>
      </c>
      <c r="AC41" s="150">
        <v>3</v>
      </c>
      <c r="AD41" s="151">
        <v>3</v>
      </c>
      <c r="AE41" s="16">
        <f t="shared" si="15"/>
        <v>12</v>
      </c>
      <c r="AF41" s="41">
        <f t="shared" si="16"/>
        <v>12</v>
      </c>
      <c r="AG41" s="42">
        <f t="shared" si="17"/>
        <v>2</v>
      </c>
      <c r="AH41" s="39">
        <f t="shared" si="18"/>
        <v>6</v>
      </c>
      <c r="AI41" s="42">
        <f t="shared" si="19"/>
        <v>6</v>
      </c>
      <c r="AJ41" s="42">
        <f t="shared" si="20"/>
        <v>2</v>
      </c>
      <c r="AK41" s="42">
        <f t="shared" si="21"/>
        <v>1</v>
      </c>
      <c r="AL41" s="39">
        <f t="shared" si="22"/>
        <v>8</v>
      </c>
      <c r="AM41" s="42">
        <f t="shared" si="23"/>
        <v>8</v>
      </c>
      <c r="AN41" s="42">
        <f t="shared" si="24"/>
        <v>1</v>
      </c>
      <c r="AO41" s="42">
        <f t="shared" si="25"/>
        <v>2</v>
      </c>
      <c r="AP41" s="39">
        <f t="shared" si="26"/>
        <v>6</v>
      </c>
      <c r="AQ41" s="42">
        <f t="shared" si="27"/>
        <v>6</v>
      </c>
      <c r="AR41" s="39">
        <f t="shared" si="28"/>
        <v>12</v>
      </c>
      <c r="AS41" s="43">
        <f t="shared" si="29"/>
        <v>12</v>
      </c>
    </row>
    <row r="42" spans="1:45" ht="18" customHeight="1">
      <c r="A42" s="116"/>
      <c r="B42" s="55"/>
      <c r="C42" s="67"/>
      <c r="D42" s="68"/>
      <c r="E42" s="69"/>
      <c r="F42" s="149"/>
      <c r="G42" s="150"/>
      <c r="H42" s="150"/>
      <c r="I42" s="150"/>
      <c r="J42" s="151"/>
      <c r="K42" s="152"/>
      <c r="L42" s="150"/>
      <c r="M42" s="150"/>
      <c r="N42" s="150"/>
      <c r="O42" s="153"/>
      <c r="P42" s="149"/>
      <c r="Q42" s="150"/>
      <c r="R42" s="150"/>
      <c r="S42" s="150"/>
      <c r="T42" s="151"/>
      <c r="U42" s="152"/>
      <c r="V42" s="150"/>
      <c r="W42" s="150"/>
      <c r="X42" s="150"/>
      <c r="Y42" s="153"/>
      <c r="Z42" s="149"/>
      <c r="AA42" s="150"/>
      <c r="AB42" s="150"/>
      <c r="AC42" s="150"/>
      <c r="AD42" s="151"/>
      <c r="AE42" s="16"/>
      <c r="AF42" s="41"/>
      <c r="AG42" s="42"/>
      <c r="AH42" s="39"/>
      <c r="AI42" s="42"/>
      <c r="AJ42" s="42"/>
      <c r="AK42" s="42"/>
      <c r="AL42" s="39"/>
      <c r="AM42" s="42"/>
      <c r="AN42" s="42"/>
      <c r="AO42" s="42"/>
      <c r="AP42" s="39"/>
      <c r="AQ42" s="42"/>
      <c r="AR42" s="39"/>
      <c r="AS42" s="43"/>
    </row>
    <row r="43" spans="1:45" ht="18" customHeight="1" thickBot="1">
      <c r="A43" s="117"/>
      <c r="B43" s="56"/>
      <c r="C43" s="70"/>
      <c r="D43" s="71"/>
      <c r="E43" s="72"/>
      <c r="F43" s="159"/>
      <c r="G43" s="160"/>
      <c r="H43" s="160"/>
      <c r="I43" s="160"/>
      <c r="J43" s="161"/>
      <c r="K43" s="162"/>
      <c r="L43" s="160"/>
      <c r="M43" s="160"/>
      <c r="N43" s="160"/>
      <c r="O43" s="163"/>
      <c r="P43" s="159"/>
      <c r="Q43" s="160"/>
      <c r="R43" s="160"/>
      <c r="S43" s="160"/>
      <c r="T43" s="161"/>
      <c r="U43" s="162"/>
      <c r="V43" s="160"/>
      <c r="W43" s="160"/>
      <c r="X43" s="160"/>
      <c r="Y43" s="163"/>
      <c r="Z43" s="159"/>
      <c r="AA43" s="160"/>
      <c r="AB43" s="160"/>
      <c r="AC43" s="160"/>
      <c r="AD43" s="161"/>
      <c r="AE43" s="170"/>
      <c r="AF43" s="44"/>
      <c r="AG43" s="45"/>
      <c r="AH43" s="171"/>
      <c r="AI43" s="45"/>
      <c r="AJ43" s="45"/>
      <c r="AK43" s="45"/>
      <c r="AL43" s="171"/>
      <c r="AM43" s="45"/>
      <c r="AN43" s="45"/>
      <c r="AO43" s="45"/>
      <c r="AP43" s="171"/>
      <c r="AQ43" s="45"/>
      <c r="AR43" s="171"/>
      <c r="AS43" s="46"/>
    </row>
    <row r="44" spans="1:45" ht="18" customHeight="1">
      <c r="A44" s="113"/>
      <c r="B44" s="55"/>
      <c r="C44" s="67"/>
      <c r="D44" s="68"/>
      <c r="E44" s="69"/>
      <c r="F44" s="144"/>
      <c r="G44" s="145"/>
      <c r="H44" s="145"/>
      <c r="I44" s="145"/>
      <c r="J44" s="146"/>
      <c r="K44" s="147"/>
      <c r="L44" s="145"/>
      <c r="M44" s="145"/>
      <c r="N44" s="145"/>
      <c r="O44" s="148"/>
      <c r="P44" s="144"/>
      <c r="Q44" s="145"/>
      <c r="R44" s="145"/>
      <c r="S44" s="145"/>
      <c r="T44" s="146"/>
      <c r="U44" s="147"/>
      <c r="V44" s="145"/>
      <c r="W44" s="145"/>
      <c r="X44" s="145"/>
      <c r="Y44" s="148"/>
      <c r="Z44" s="144"/>
      <c r="AA44" s="145"/>
      <c r="AB44" s="145"/>
      <c r="AC44" s="145"/>
      <c r="AD44" s="146"/>
      <c r="AE44" s="16"/>
      <c r="AF44" s="38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0"/>
    </row>
    <row r="45" spans="1:45" ht="18" customHeight="1">
      <c r="A45" s="57"/>
      <c r="B45" s="55"/>
      <c r="C45" s="67"/>
      <c r="D45" s="68"/>
      <c r="E45" s="69"/>
      <c r="F45" s="149"/>
      <c r="G45" s="150"/>
      <c r="H45" s="150"/>
      <c r="I45" s="150"/>
      <c r="J45" s="151"/>
      <c r="K45" s="152"/>
      <c r="L45" s="150"/>
      <c r="M45" s="150"/>
      <c r="N45" s="150"/>
      <c r="O45" s="153"/>
      <c r="P45" s="149"/>
      <c r="Q45" s="150"/>
      <c r="R45" s="150"/>
      <c r="S45" s="150"/>
      <c r="T45" s="151"/>
      <c r="U45" s="152"/>
      <c r="V45" s="150"/>
      <c r="W45" s="150"/>
      <c r="X45" s="150"/>
      <c r="Y45" s="153"/>
      <c r="Z45" s="149"/>
      <c r="AA45" s="150"/>
      <c r="AB45" s="150"/>
      <c r="AC45" s="150"/>
      <c r="AD45" s="151"/>
      <c r="AE45" s="16"/>
      <c r="AF45" s="41"/>
      <c r="AG45" s="42"/>
      <c r="AH45" s="39"/>
      <c r="AI45" s="42"/>
      <c r="AJ45" s="42"/>
      <c r="AK45" s="42"/>
      <c r="AL45" s="39"/>
      <c r="AM45" s="42"/>
      <c r="AN45" s="42"/>
      <c r="AO45" s="42"/>
      <c r="AP45" s="39"/>
      <c r="AQ45" s="42"/>
      <c r="AR45" s="39"/>
      <c r="AS45" s="43"/>
    </row>
    <row r="46" spans="1:45" ht="18" customHeight="1">
      <c r="A46" s="115"/>
      <c r="B46" s="55"/>
      <c r="C46" s="67"/>
      <c r="D46" s="68"/>
      <c r="E46" s="69"/>
      <c r="F46" s="149"/>
      <c r="G46" s="150"/>
      <c r="H46" s="150"/>
      <c r="I46" s="150"/>
      <c r="J46" s="151"/>
      <c r="K46" s="152"/>
      <c r="L46" s="150"/>
      <c r="M46" s="150"/>
      <c r="N46" s="150"/>
      <c r="O46" s="153"/>
      <c r="P46" s="149"/>
      <c r="Q46" s="150"/>
      <c r="R46" s="150"/>
      <c r="S46" s="150"/>
      <c r="T46" s="151"/>
      <c r="U46" s="152"/>
      <c r="V46" s="150"/>
      <c r="W46" s="150"/>
      <c r="X46" s="150"/>
      <c r="Y46" s="153"/>
      <c r="Z46" s="149"/>
      <c r="AA46" s="150"/>
      <c r="AB46" s="150"/>
      <c r="AC46" s="150"/>
      <c r="AD46" s="151"/>
      <c r="AE46" s="16"/>
      <c r="AF46" s="41"/>
      <c r="AG46" s="42"/>
      <c r="AH46" s="39"/>
      <c r="AI46" s="42"/>
      <c r="AJ46" s="42"/>
      <c r="AK46" s="42"/>
      <c r="AL46" s="39"/>
      <c r="AM46" s="42"/>
      <c r="AN46" s="42"/>
      <c r="AO46" s="42"/>
      <c r="AP46" s="39"/>
      <c r="AQ46" s="42"/>
      <c r="AR46" s="39"/>
      <c r="AS46" s="43"/>
    </row>
    <row r="47" spans="1:45" ht="18" customHeight="1">
      <c r="A47" s="116"/>
      <c r="B47" s="55"/>
      <c r="C47" s="67"/>
      <c r="D47" s="68"/>
      <c r="E47" s="69"/>
      <c r="F47" s="154"/>
      <c r="G47" s="155"/>
      <c r="H47" s="155"/>
      <c r="I47" s="155"/>
      <c r="J47" s="156"/>
      <c r="K47" s="28"/>
      <c r="L47" s="155"/>
      <c r="M47" s="155"/>
      <c r="N47" s="155"/>
      <c r="O47" s="157"/>
      <c r="P47" s="158"/>
      <c r="Q47" s="155"/>
      <c r="R47" s="155"/>
      <c r="S47" s="155"/>
      <c r="T47" s="156"/>
      <c r="U47" s="28"/>
      <c r="V47" s="155"/>
      <c r="W47" s="155"/>
      <c r="X47" s="155"/>
      <c r="Y47" s="157"/>
      <c r="Z47" s="158"/>
      <c r="AA47" s="155"/>
      <c r="AB47" s="155"/>
      <c r="AC47" s="155"/>
      <c r="AD47" s="156"/>
      <c r="AE47" s="16"/>
      <c r="AF47" s="41"/>
      <c r="AG47" s="42"/>
      <c r="AH47" s="39"/>
      <c r="AI47" s="42"/>
      <c r="AJ47" s="42"/>
      <c r="AK47" s="42"/>
      <c r="AL47" s="39"/>
      <c r="AM47" s="42"/>
      <c r="AN47" s="42"/>
      <c r="AO47" s="42"/>
      <c r="AP47" s="39"/>
      <c r="AQ47" s="42"/>
      <c r="AR47" s="39"/>
      <c r="AS47" s="43"/>
    </row>
    <row r="48" spans="1:45" ht="18" customHeight="1" thickBot="1">
      <c r="A48" s="117"/>
      <c r="B48" s="56"/>
      <c r="C48" s="70"/>
      <c r="D48" s="71"/>
      <c r="E48" s="72"/>
      <c r="F48" s="159"/>
      <c r="G48" s="160"/>
      <c r="H48" s="160"/>
      <c r="I48" s="160"/>
      <c r="J48" s="161"/>
      <c r="K48" s="162"/>
      <c r="L48" s="160"/>
      <c r="M48" s="160"/>
      <c r="N48" s="160"/>
      <c r="O48" s="163"/>
      <c r="P48" s="159"/>
      <c r="Q48" s="160"/>
      <c r="R48" s="160"/>
      <c r="S48" s="160"/>
      <c r="T48" s="161"/>
      <c r="U48" s="162"/>
      <c r="V48" s="160"/>
      <c r="W48" s="160"/>
      <c r="X48" s="160"/>
      <c r="Y48" s="163"/>
      <c r="Z48" s="159"/>
      <c r="AA48" s="160"/>
      <c r="AB48" s="160"/>
      <c r="AC48" s="160"/>
      <c r="AD48" s="161"/>
      <c r="AE48" s="16"/>
      <c r="AF48" s="44"/>
      <c r="AG48" s="45"/>
      <c r="AH48" s="39"/>
      <c r="AI48" s="45"/>
      <c r="AJ48" s="45"/>
      <c r="AK48" s="45"/>
      <c r="AL48" s="39"/>
      <c r="AM48" s="45"/>
      <c r="AN48" s="45"/>
      <c r="AO48" s="45"/>
      <c r="AP48" s="39"/>
      <c r="AQ48" s="45"/>
      <c r="AR48" s="39"/>
      <c r="AS48" s="46"/>
    </row>
    <row r="49" spans="1:45" ht="18" customHeight="1">
      <c r="A49" s="113"/>
      <c r="B49" s="55"/>
      <c r="C49" s="67"/>
      <c r="D49" s="68"/>
      <c r="E49" s="69"/>
      <c r="F49" s="144"/>
      <c r="G49" s="145"/>
      <c r="H49" s="145"/>
      <c r="I49" s="145"/>
      <c r="J49" s="146"/>
      <c r="K49" s="147"/>
      <c r="L49" s="145"/>
      <c r="M49" s="145"/>
      <c r="N49" s="145"/>
      <c r="O49" s="148"/>
      <c r="P49" s="144"/>
      <c r="Q49" s="145"/>
      <c r="R49" s="145"/>
      <c r="S49" s="145"/>
      <c r="T49" s="146"/>
      <c r="U49" s="147"/>
      <c r="V49" s="145"/>
      <c r="W49" s="145"/>
      <c r="X49" s="145"/>
      <c r="Y49" s="148"/>
      <c r="Z49" s="144"/>
      <c r="AA49" s="145"/>
      <c r="AB49" s="145"/>
      <c r="AC49" s="145"/>
      <c r="AD49" s="146"/>
      <c r="AE49" s="16"/>
      <c r="AF49" s="38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40"/>
    </row>
    <row r="50" spans="1:45" ht="18" customHeight="1">
      <c r="A50" s="57"/>
      <c r="B50" s="55"/>
      <c r="C50" s="67"/>
      <c r="D50" s="68"/>
      <c r="E50" s="69"/>
      <c r="F50" s="154"/>
      <c r="G50" s="155"/>
      <c r="H50" s="155"/>
      <c r="I50" s="155"/>
      <c r="J50" s="156"/>
      <c r="K50" s="28"/>
      <c r="L50" s="155"/>
      <c r="M50" s="155"/>
      <c r="N50" s="155"/>
      <c r="O50" s="157"/>
      <c r="P50" s="158"/>
      <c r="Q50" s="155"/>
      <c r="R50" s="155"/>
      <c r="S50" s="155"/>
      <c r="T50" s="156"/>
      <c r="U50" s="28"/>
      <c r="V50" s="155"/>
      <c r="W50" s="155"/>
      <c r="X50" s="155"/>
      <c r="Y50" s="157"/>
      <c r="Z50" s="158"/>
      <c r="AA50" s="155"/>
      <c r="AB50" s="155"/>
      <c r="AC50" s="155"/>
      <c r="AD50" s="156"/>
      <c r="AE50" s="16"/>
      <c r="AF50" s="41"/>
      <c r="AG50" s="42"/>
      <c r="AH50" s="39"/>
      <c r="AI50" s="42"/>
      <c r="AJ50" s="42"/>
      <c r="AK50" s="42"/>
      <c r="AL50" s="39"/>
      <c r="AM50" s="42"/>
      <c r="AN50" s="42"/>
      <c r="AO50" s="42"/>
      <c r="AP50" s="39"/>
      <c r="AQ50" s="42"/>
      <c r="AR50" s="39"/>
      <c r="AS50" s="43"/>
    </row>
    <row r="51" spans="1:45" ht="18" customHeight="1">
      <c r="A51" s="115"/>
      <c r="B51" s="55"/>
      <c r="C51" s="67"/>
      <c r="D51" s="68"/>
      <c r="E51" s="69"/>
      <c r="F51" s="149"/>
      <c r="G51" s="150"/>
      <c r="H51" s="150"/>
      <c r="I51" s="150"/>
      <c r="J51" s="151"/>
      <c r="K51" s="152"/>
      <c r="L51" s="150"/>
      <c r="M51" s="150"/>
      <c r="N51" s="150"/>
      <c r="O51" s="153"/>
      <c r="P51" s="149"/>
      <c r="Q51" s="150"/>
      <c r="R51" s="150"/>
      <c r="S51" s="150"/>
      <c r="T51" s="151"/>
      <c r="U51" s="152"/>
      <c r="V51" s="150"/>
      <c r="W51" s="150"/>
      <c r="X51" s="150"/>
      <c r="Y51" s="153"/>
      <c r="Z51" s="149"/>
      <c r="AA51" s="150"/>
      <c r="AB51" s="150"/>
      <c r="AC51" s="150"/>
      <c r="AD51" s="151"/>
      <c r="AE51" s="16"/>
      <c r="AF51" s="41"/>
      <c r="AG51" s="42"/>
      <c r="AH51" s="39"/>
      <c r="AI51" s="42"/>
      <c r="AJ51" s="42"/>
      <c r="AK51" s="42"/>
      <c r="AL51" s="39"/>
      <c r="AM51" s="42"/>
      <c r="AN51" s="42"/>
      <c r="AO51" s="42"/>
      <c r="AP51" s="39"/>
      <c r="AQ51" s="42"/>
      <c r="AR51" s="39"/>
      <c r="AS51" s="43"/>
    </row>
    <row r="52" spans="1:45" ht="18" customHeight="1">
      <c r="A52" s="116"/>
      <c r="B52" s="55"/>
      <c r="C52" s="67"/>
      <c r="D52" s="68"/>
      <c r="E52" s="69"/>
      <c r="F52" s="149"/>
      <c r="G52" s="150"/>
      <c r="H52" s="150"/>
      <c r="I52" s="150"/>
      <c r="J52" s="151"/>
      <c r="K52" s="152"/>
      <c r="L52" s="150"/>
      <c r="M52" s="150"/>
      <c r="N52" s="150"/>
      <c r="O52" s="153"/>
      <c r="P52" s="149"/>
      <c r="Q52" s="150"/>
      <c r="R52" s="150"/>
      <c r="S52" s="150"/>
      <c r="T52" s="151"/>
      <c r="U52" s="152"/>
      <c r="V52" s="150"/>
      <c r="W52" s="150"/>
      <c r="X52" s="150"/>
      <c r="Y52" s="153"/>
      <c r="Z52" s="149"/>
      <c r="AA52" s="150"/>
      <c r="AB52" s="150"/>
      <c r="AC52" s="150"/>
      <c r="AD52" s="151"/>
      <c r="AE52" s="16"/>
      <c r="AF52" s="41"/>
      <c r="AG52" s="42"/>
      <c r="AH52" s="39"/>
      <c r="AI52" s="42"/>
      <c r="AJ52" s="42"/>
      <c r="AK52" s="42"/>
      <c r="AL52" s="39"/>
      <c r="AM52" s="42"/>
      <c r="AN52" s="42"/>
      <c r="AO52" s="42"/>
      <c r="AP52" s="39"/>
      <c r="AQ52" s="42"/>
      <c r="AR52" s="39"/>
      <c r="AS52" s="43"/>
    </row>
    <row r="53" spans="1:45" ht="18" customHeight="1" thickBot="1">
      <c r="A53" s="117"/>
      <c r="B53" s="56"/>
      <c r="C53" s="70"/>
      <c r="D53" s="71"/>
      <c r="E53" s="72"/>
      <c r="F53" s="159"/>
      <c r="G53" s="160"/>
      <c r="H53" s="160"/>
      <c r="I53" s="160"/>
      <c r="J53" s="161"/>
      <c r="K53" s="162"/>
      <c r="L53" s="160"/>
      <c r="M53" s="160"/>
      <c r="N53" s="160"/>
      <c r="O53" s="163"/>
      <c r="P53" s="159"/>
      <c r="Q53" s="160"/>
      <c r="R53" s="160"/>
      <c r="S53" s="160"/>
      <c r="T53" s="161"/>
      <c r="U53" s="162"/>
      <c r="V53" s="160"/>
      <c r="W53" s="160"/>
      <c r="X53" s="160"/>
      <c r="Y53" s="163"/>
      <c r="Z53" s="159"/>
      <c r="AA53" s="160"/>
      <c r="AB53" s="160"/>
      <c r="AC53" s="160"/>
      <c r="AD53" s="161"/>
      <c r="AE53" s="170"/>
      <c r="AF53" s="44"/>
      <c r="AG53" s="45"/>
      <c r="AH53" s="171"/>
      <c r="AI53" s="45"/>
      <c r="AJ53" s="45"/>
      <c r="AK53" s="45"/>
      <c r="AL53" s="171"/>
      <c r="AM53" s="45"/>
      <c r="AN53" s="45"/>
      <c r="AO53" s="45"/>
      <c r="AP53" s="171"/>
      <c r="AQ53" s="45"/>
      <c r="AR53" s="171"/>
      <c r="AS53" s="4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E61"/>
  <sheetViews>
    <sheetView zoomScalePageLayoutView="0" workbookViewId="0" topLeftCell="A32">
      <selection activeCell="A42" sqref="A42:S43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6.14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26" t="s">
        <v>9</v>
      </c>
      <c r="B1" s="227"/>
      <c r="C1" s="227"/>
      <c r="D1" s="227"/>
      <c r="E1" s="227"/>
      <c r="F1" s="228"/>
      <c r="G1" s="217" t="s">
        <v>26</v>
      </c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</row>
    <row r="2" spans="1:19" ht="22.5" customHeight="1" thickBot="1">
      <c r="A2" s="223" t="str">
        <f>input1!A2</f>
        <v>ชั้น ม.1/10 (ครูสาลีรัตน์, ครูอภิเดช)</v>
      </c>
      <c r="B2" s="224"/>
      <c r="C2" s="224"/>
      <c r="D2" s="224"/>
      <c r="E2" s="224"/>
      <c r="F2" s="225"/>
      <c r="G2" s="217" t="s">
        <v>20</v>
      </c>
      <c r="H2" s="219"/>
      <c r="I2" s="229" t="s">
        <v>21</v>
      </c>
      <c r="J2" s="229"/>
      <c r="K2" s="217" t="s">
        <v>22</v>
      </c>
      <c r="L2" s="219"/>
      <c r="M2" s="229" t="s">
        <v>23</v>
      </c>
      <c r="N2" s="229"/>
      <c r="O2" s="217" t="s">
        <v>24</v>
      </c>
      <c r="P2" s="219"/>
      <c r="Q2" s="112"/>
      <c r="R2" s="217" t="s">
        <v>25</v>
      </c>
      <c r="S2" s="219"/>
    </row>
    <row r="3" spans="1:19" ht="21.75" thickBot="1">
      <c r="A3" s="52" t="s">
        <v>4</v>
      </c>
      <c r="B3" s="53" t="s">
        <v>3</v>
      </c>
      <c r="C3" s="54" t="s">
        <v>5</v>
      </c>
      <c r="D3" s="53" t="s">
        <v>6</v>
      </c>
      <c r="E3" s="54" t="s">
        <v>7</v>
      </c>
      <c r="F3" s="74" t="s">
        <v>7</v>
      </c>
      <c r="G3" s="75" t="s">
        <v>18</v>
      </c>
      <c r="H3" s="76" t="s">
        <v>19</v>
      </c>
      <c r="I3" s="75" t="s">
        <v>18</v>
      </c>
      <c r="J3" s="77" t="s">
        <v>19</v>
      </c>
      <c r="K3" s="78" t="s">
        <v>18</v>
      </c>
      <c r="L3" s="76" t="s">
        <v>19</v>
      </c>
      <c r="M3" s="75" t="s">
        <v>18</v>
      </c>
      <c r="N3" s="77" t="s">
        <v>19</v>
      </c>
      <c r="O3" s="78" t="s">
        <v>18</v>
      </c>
      <c r="P3" s="79" t="s">
        <v>19</v>
      </c>
      <c r="Q3" s="80"/>
      <c r="R3" s="110" t="s">
        <v>18</v>
      </c>
      <c r="S3" s="53" t="s">
        <v>19</v>
      </c>
    </row>
    <row r="4" spans="1:19" s="6" customFormat="1" ht="18" customHeight="1">
      <c r="A4" s="113" t="s">
        <v>41</v>
      </c>
      <c r="B4" s="55" t="str">
        <f>input1!B4</f>
        <v>1/10</v>
      </c>
      <c r="C4" s="67" t="str">
        <f>input1!C4</f>
        <v>09276</v>
      </c>
      <c r="D4" s="68" t="str">
        <f>input1!D4</f>
        <v>เด็กชายกำแหง  ทองมาก</v>
      </c>
      <c r="E4" s="69">
        <f>input1!E4</f>
        <v>1</v>
      </c>
      <c r="F4" s="81" t="str">
        <f>IF(E4=1,"ชาย",IF(E4=2,"หญิง","-"))</f>
        <v>ชาย</v>
      </c>
      <c r="G4" s="82">
        <f>input1!AF4</f>
        <v>9</v>
      </c>
      <c r="H4" s="85" t="str">
        <f>IF(G4&gt;10,"เสี่ยง/มีปัญหา","ปกติ")</f>
        <v>ปกติ</v>
      </c>
      <c r="I4" s="84">
        <f>input1!AI4</f>
        <v>9</v>
      </c>
      <c r="J4" s="85" t="str">
        <f>IF(I4&gt;9,"เสี่ยง/มีปัญหา","ปกติ")</f>
        <v>ปกติ</v>
      </c>
      <c r="K4" s="82">
        <f>input1!AM4</f>
        <v>8</v>
      </c>
      <c r="L4" s="85" t="str">
        <f>IF(K4&gt;10,"เสี่ยง/มีปัญหา","ปกติ")</f>
        <v>ปกติ</v>
      </c>
      <c r="M4" s="84">
        <f>input1!AQ4</f>
        <v>10</v>
      </c>
      <c r="N4" s="85" t="str">
        <f>IF(M4&gt;9,"เสี่ยง/มีปัญหา","ปกติ")</f>
        <v>เสี่ยง/มีปัญหา</v>
      </c>
      <c r="O4" s="82">
        <f>input1!AS4</f>
        <v>7</v>
      </c>
      <c r="P4" s="86" t="str">
        <f>IF(O4&gt;10,"มีจุดแข็ง","ไม่มีจุดแข็ง")</f>
        <v>ไม่มีจุดแข็ง</v>
      </c>
      <c r="Q4" s="83">
        <f>G4+I4+K4+M4+O4</f>
        <v>43</v>
      </c>
      <c r="R4" s="107">
        <f>IF(Q4&lt;1,"-",Q4)</f>
        <v>43</v>
      </c>
      <c r="S4" s="100" t="str">
        <f>IF(R4&gt;48,"เสี่ยง/มีปัญหา","ปกติ")</f>
        <v>ปกติ</v>
      </c>
    </row>
    <row r="5" spans="1:19" s="6" customFormat="1" ht="18" customHeight="1">
      <c r="A5" s="57" t="s">
        <v>42</v>
      </c>
      <c r="B5" s="55" t="str">
        <f>input1!B5</f>
        <v>1/10</v>
      </c>
      <c r="C5" s="67" t="str">
        <f>input1!C5</f>
        <v>09277</v>
      </c>
      <c r="D5" s="68" t="str">
        <f>input1!D5</f>
        <v>เด็กชายจิตริน  ไก่จันทร์</v>
      </c>
      <c r="E5" s="69">
        <f>input1!E5</f>
        <v>1</v>
      </c>
      <c r="F5" s="87" t="str">
        <f aca="true" t="shared" si="0" ref="F5:F20">IF(E5=1,"ชาย",IF(E5=2,"หญิง","-"))</f>
        <v>ชาย</v>
      </c>
      <c r="G5" s="88">
        <f>input1!AF5</f>
        <v>8</v>
      </c>
      <c r="H5" s="85" t="str">
        <f aca="true" t="shared" si="1" ref="H5:H20">IF(G5&gt;10,"เสี่ยง/มีปัญหา","ปกติ")</f>
        <v>ปกติ</v>
      </c>
      <c r="I5" s="90">
        <f>input1!AI5</f>
        <v>9</v>
      </c>
      <c r="J5" s="85" t="str">
        <f aca="true" t="shared" si="2" ref="J5:J20">IF(I5&gt;9,"เสี่ยง/มีปัญหา","ปกติ")</f>
        <v>ปกติ</v>
      </c>
      <c r="K5" s="88">
        <f>input1!AM5</f>
        <v>9</v>
      </c>
      <c r="L5" s="85" t="str">
        <f aca="true" t="shared" si="3" ref="L5:L20">IF(K5&gt;10,"เสี่ยง/มีปัญหา","ปกติ")</f>
        <v>ปกติ</v>
      </c>
      <c r="M5" s="90">
        <f>input1!AQ5</f>
        <v>7</v>
      </c>
      <c r="N5" s="85" t="str">
        <f aca="true" t="shared" si="4" ref="N5:N20">IF(M5&gt;9,"เสี่ยง/มีปัญหา","ปกติ")</f>
        <v>ปกติ</v>
      </c>
      <c r="O5" s="88">
        <f>input1!AS5</f>
        <v>12</v>
      </c>
      <c r="P5" s="86" t="str">
        <f aca="true" t="shared" si="5" ref="P5:P20">IF(O5&gt;10,"มีจุดแข็ง","ไม่มีจุดแข็ง")</f>
        <v>มีจุดแข็ง</v>
      </c>
      <c r="Q5" s="89">
        <f aca="true" t="shared" si="6" ref="Q5:Q20">G5+I5+K5+M5+O5</f>
        <v>45</v>
      </c>
      <c r="R5" s="108">
        <f aca="true" t="shared" si="7" ref="R5:R20">IF(Q5&lt;1,"-",Q5)</f>
        <v>45</v>
      </c>
      <c r="S5" s="100" t="str">
        <f aca="true" t="shared" si="8" ref="S5:S20">IF(R5&gt;48,"เสี่ยง/มีปัญหา","ปกติ")</f>
        <v>ปกติ</v>
      </c>
    </row>
    <row r="6" spans="1:19" s="6" customFormat="1" ht="18" customHeight="1">
      <c r="A6" s="115" t="s">
        <v>43</v>
      </c>
      <c r="B6" s="55" t="str">
        <f>input1!B6</f>
        <v>1/10</v>
      </c>
      <c r="C6" s="67" t="str">
        <f>input1!C6</f>
        <v>09279</v>
      </c>
      <c r="D6" s="68" t="str">
        <f>input1!D6</f>
        <v>เด็กชายจิรพงศ์  ชนะจอหอ</v>
      </c>
      <c r="E6" s="69">
        <f>input1!E6</f>
        <v>1</v>
      </c>
      <c r="F6" s="87" t="str">
        <f t="shared" si="0"/>
        <v>ชาย</v>
      </c>
      <c r="G6" s="88">
        <f>input1!AF6</f>
        <v>7</v>
      </c>
      <c r="H6" s="85" t="str">
        <f t="shared" si="1"/>
        <v>ปกติ</v>
      </c>
      <c r="I6" s="90">
        <f>input1!AI6</f>
        <v>9</v>
      </c>
      <c r="J6" s="85" t="str">
        <f t="shared" si="2"/>
        <v>ปกติ</v>
      </c>
      <c r="K6" s="88">
        <f>input1!AM6</f>
        <v>10</v>
      </c>
      <c r="L6" s="85" t="str">
        <f t="shared" si="3"/>
        <v>ปกติ</v>
      </c>
      <c r="M6" s="90">
        <f>input1!AQ6</f>
        <v>9</v>
      </c>
      <c r="N6" s="85" t="str">
        <f t="shared" si="4"/>
        <v>ปกติ</v>
      </c>
      <c r="O6" s="88">
        <f>input1!AS6</f>
        <v>5</v>
      </c>
      <c r="P6" s="86" t="str">
        <f t="shared" si="5"/>
        <v>ไม่มีจุดแข็ง</v>
      </c>
      <c r="Q6" s="89">
        <f t="shared" si="6"/>
        <v>40</v>
      </c>
      <c r="R6" s="108">
        <f t="shared" si="7"/>
        <v>40</v>
      </c>
      <c r="S6" s="100" t="str">
        <f t="shared" si="8"/>
        <v>ปกติ</v>
      </c>
    </row>
    <row r="7" spans="1:19" s="6" customFormat="1" ht="18" customHeight="1">
      <c r="A7" s="116" t="s">
        <v>44</v>
      </c>
      <c r="B7" s="55" t="str">
        <f>input1!B7</f>
        <v>1/10</v>
      </c>
      <c r="C7" s="67" t="str">
        <f>input1!C7</f>
        <v>09280</v>
      </c>
      <c r="D7" s="68" t="str">
        <f>input1!D7</f>
        <v>เด็กชายจิรภัทร  ศรีหาภูธร</v>
      </c>
      <c r="E7" s="69">
        <f>input1!E7</f>
        <v>1</v>
      </c>
      <c r="F7" s="87" t="str">
        <f t="shared" si="0"/>
        <v>ชาย</v>
      </c>
      <c r="G7" s="88">
        <f>input1!AF7</f>
        <v>9</v>
      </c>
      <c r="H7" s="85" t="str">
        <f t="shared" si="1"/>
        <v>ปกติ</v>
      </c>
      <c r="I7" s="90">
        <f>input1!AI7</f>
        <v>9</v>
      </c>
      <c r="J7" s="85" t="str">
        <f t="shared" si="2"/>
        <v>ปกติ</v>
      </c>
      <c r="K7" s="88">
        <f>input1!AM7</f>
        <v>7</v>
      </c>
      <c r="L7" s="85" t="str">
        <f t="shared" si="3"/>
        <v>ปกติ</v>
      </c>
      <c r="M7" s="90">
        <f>input1!AQ7</f>
        <v>11</v>
      </c>
      <c r="N7" s="85" t="str">
        <f t="shared" si="4"/>
        <v>เสี่ยง/มีปัญหา</v>
      </c>
      <c r="O7" s="88">
        <f>input1!AS7</f>
        <v>8</v>
      </c>
      <c r="P7" s="86" t="str">
        <f t="shared" si="5"/>
        <v>ไม่มีจุดแข็ง</v>
      </c>
      <c r="Q7" s="89">
        <f t="shared" si="6"/>
        <v>44</v>
      </c>
      <c r="R7" s="108">
        <f t="shared" si="7"/>
        <v>44</v>
      </c>
      <c r="S7" s="100" t="str">
        <f t="shared" si="8"/>
        <v>ปกติ</v>
      </c>
    </row>
    <row r="8" spans="1:19" s="6" customFormat="1" ht="18" customHeight="1" thickBot="1">
      <c r="A8" s="117" t="s">
        <v>45</v>
      </c>
      <c r="B8" s="56" t="str">
        <f>input1!B8</f>
        <v>1/10</v>
      </c>
      <c r="C8" s="91" t="str">
        <f>input1!C8</f>
        <v>09282</v>
      </c>
      <c r="D8" s="92" t="str">
        <f>input1!D8</f>
        <v>เด็กชายชลธิชาติ  ฮกหล่อ</v>
      </c>
      <c r="E8" s="93">
        <f>input1!E8</f>
        <v>1</v>
      </c>
      <c r="F8" s="94" t="str">
        <f t="shared" si="0"/>
        <v>ชาย</v>
      </c>
      <c r="G8" s="95">
        <f>input1!AF8</f>
        <v>7</v>
      </c>
      <c r="H8" s="98" t="str">
        <f t="shared" si="1"/>
        <v>ปกติ</v>
      </c>
      <c r="I8" s="97">
        <f>input1!AI8</f>
        <v>9</v>
      </c>
      <c r="J8" s="98" t="str">
        <f t="shared" si="2"/>
        <v>ปกติ</v>
      </c>
      <c r="K8" s="95">
        <f>input1!AM8</f>
        <v>10</v>
      </c>
      <c r="L8" s="98" t="str">
        <f t="shared" si="3"/>
        <v>ปกติ</v>
      </c>
      <c r="M8" s="97">
        <f>input1!AQ8</f>
        <v>11</v>
      </c>
      <c r="N8" s="98" t="str">
        <f t="shared" si="4"/>
        <v>เสี่ยง/มีปัญหา</v>
      </c>
      <c r="O8" s="95">
        <f>input1!AS8</f>
        <v>9</v>
      </c>
      <c r="P8" s="99" t="str">
        <f t="shared" si="5"/>
        <v>ไม่มีจุดแข็ง</v>
      </c>
      <c r="Q8" s="96">
        <f t="shared" si="6"/>
        <v>46</v>
      </c>
      <c r="R8" s="109">
        <f t="shared" si="7"/>
        <v>46</v>
      </c>
      <c r="S8" s="94" t="str">
        <f t="shared" si="8"/>
        <v>ปกติ</v>
      </c>
    </row>
    <row r="9" spans="1:19" s="6" customFormat="1" ht="18" customHeight="1">
      <c r="A9" s="113" t="s">
        <v>46</v>
      </c>
      <c r="B9" s="55" t="str">
        <f>input1!B9</f>
        <v>1/10</v>
      </c>
      <c r="C9" s="67" t="str">
        <f>input1!C9</f>
        <v>09283</v>
      </c>
      <c r="D9" s="68" t="str">
        <f>input1!D9</f>
        <v>เด็กชายไชยณรงค์  บุกขุนทด</v>
      </c>
      <c r="E9" s="69">
        <f>input1!E9</f>
        <v>1</v>
      </c>
      <c r="F9" s="100" t="str">
        <f t="shared" si="0"/>
        <v>ชาย</v>
      </c>
      <c r="G9" s="82">
        <f>input1!AF9</f>
        <v>6</v>
      </c>
      <c r="H9" s="85" t="str">
        <f t="shared" si="1"/>
        <v>ปกติ</v>
      </c>
      <c r="I9" s="84">
        <f>input1!AI9</f>
        <v>7</v>
      </c>
      <c r="J9" s="85" t="str">
        <f t="shared" si="2"/>
        <v>ปกติ</v>
      </c>
      <c r="K9" s="82">
        <f>input1!AM9</f>
        <v>6</v>
      </c>
      <c r="L9" s="85" t="str">
        <f t="shared" si="3"/>
        <v>ปกติ</v>
      </c>
      <c r="M9" s="84">
        <f>input1!AQ9</f>
        <v>8</v>
      </c>
      <c r="N9" s="85" t="str">
        <f t="shared" si="4"/>
        <v>ปกติ</v>
      </c>
      <c r="O9" s="82">
        <f>input1!AS9</f>
        <v>10</v>
      </c>
      <c r="P9" s="86" t="str">
        <f t="shared" si="5"/>
        <v>ไม่มีจุดแข็ง</v>
      </c>
      <c r="Q9" s="83">
        <f t="shared" si="6"/>
        <v>37</v>
      </c>
      <c r="R9" s="107">
        <f t="shared" si="7"/>
        <v>37</v>
      </c>
      <c r="S9" s="100" t="str">
        <f t="shared" si="8"/>
        <v>ปกติ</v>
      </c>
    </row>
    <row r="10" spans="1:19" s="6" customFormat="1" ht="18" customHeight="1">
      <c r="A10" s="57" t="s">
        <v>47</v>
      </c>
      <c r="B10" s="55" t="str">
        <f>input1!B10</f>
        <v>1/10</v>
      </c>
      <c r="C10" s="67" t="str">
        <f>input1!C10</f>
        <v>09306</v>
      </c>
      <c r="D10" s="68" t="str">
        <f>input1!D10</f>
        <v>เด็กชายณัฐนันท์  แก้วประเสริฐ</v>
      </c>
      <c r="E10" s="69">
        <f>input1!E10</f>
        <v>1</v>
      </c>
      <c r="F10" s="87" t="str">
        <f t="shared" si="0"/>
        <v>ชาย</v>
      </c>
      <c r="G10" s="88">
        <f>input1!AF10</f>
        <v>8</v>
      </c>
      <c r="H10" s="85" t="str">
        <f t="shared" si="1"/>
        <v>ปกติ</v>
      </c>
      <c r="I10" s="90">
        <f>input1!AI10</f>
        <v>14</v>
      </c>
      <c r="J10" s="85" t="str">
        <f t="shared" si="2"/>
        <v>เสี่ยง/มีปัญหา</v>
      </c>
      <c r="K10" s="88">
        <f>input1!AM10</f>
        <v>12</v>
      </c>
      <c r="L10" s="85" t="str">
        <f t="shared" si="3"/>
        <v>เสี่ยง/มีปัญหา</v>
      </c>
      <c r="M10" s="90">
        <f>input1!AQ10</f>
        <v>10</v>
      </c>
      <c r="N10" s="85" t="str">
        <f t="shared" si="4"/>
        <v>เสี่ยง/มีปัญหา</v>
      </c>
      <c r="O10" s="88">
        <f>input1!AS10</f>
        <v>7</v>
      </c>
      <c r="P10" s="86" t="str">
        <f t="shared" si="5"/>
        <v>ไม่มีจุดแข็ง</v>
      </c>
      <c r="Q10" s="89">
        <f t="shared" si="6"/>
        <v>51</v>
      </c>
      <c r="R10" s="108">
        <f t="shared" si="7"/>
        <v>51</v>
      </c>
      <c r="S10" s="100" t="str">
        <f t="shared" si="8"/>
        <v>เสี่ยง/มีปัญหา</v>
      </c>
    </row>
    <row r="11" spans="1:19" s="6" customFormat="1" ht="18" customHeight="1">
      <c r="A11" s="115" t="s">
        <v>48</v>
      </c>
      <c r="B11" s="55" t="str">
        <f>input1!B11</f>
        <v>1/10</v>
      </c>
      <c r="C11" s="67" t="str">
        <f>input1!C11</f>
        <v>09284</v>
      </c>
      <c r="D11" s="68" t="str">
        <f>input1!D11</f>
        <v>เด็กชายณัฐภัทร  พรหมศรี</v>
      </c>
      <c r="E11" s="69">
        <f>input1!E11</f>
        <v>1</v>
      </c>
      <c r="F11" s="87" t="str">
        <f t="shared" si="0"/>
        <v>ชาย</v>
      </c>
      <c r="G11" s="88">
        <f>input1!AF11</f>
        <v>8</v>
      </c>
      <c r="H11" s="85" t="str">
        <f t="shared" si="1"/>
        <v>ปกติ</v>
      </c>
      <c r="I11" s="90">
        <f>input1!AI11</f>
        <v>7</v>
      </c>
      <c r="J11" s="85" t="str">
        <f t="shared" si="2"/>
        <v>ปกติ</v>
      </c>
      <c r="K11" s="88">
        <f>input1!AM11</f>
        <v>8</v>
      </c>
      <c r="L11" s="85" t="str">
        <f t="shared" si="3"/>
        <v>ปกติ</v>
      </c>
      <c r="M11" s="90">
        <f>input1!AQ11</f>
        <v>8</v>
      </c>
      <c r="N11" s="85" t="str">
        <f t="shared" si="4"/>
        <v>ปกติ</v>
      </c>
      <c r="O11" s="88">
        <f>input1!AS11</f>
        <v>12</v>
      </c>
      <c r="P11" s="86" t="str">
        <f t="shared" si="5"/>
        <v>มีจุดแข็ง</v>
      </c>
      <c r="Q11" s="89">
        <f t="shared" si="6"/>
        <v>43</v>
      </c>
      <c r="R11" s="108">
        <f t="shared" si="7"/>
        <v>43</v>
      </c>
      <c r="S11" s="100" t="str">
        <f t="shared" si="8"/>
        <v>ปกติ</v>
      </c>
    </row>
    <row r="12" spans="1:19" s="6" customFormat="1" ht="18" customHeight="1">
      <c r="A12" s="116" t="s">
        <v>49</v>
      </c>
      <c r="B12" s="55" t="str">
        <f>input1!B12</f>
        <v>1/10</v>
      </c>
      <c r="C12" s="67" t="str">
        <f>input1!C12</f>
        <v>09285</v>
      </c>
      <c r="D12" s="68" t="str">
        <f>input1!D12</f>
        <v>เด็กชายณัฐวุฒิ  รามคล้าย</v>
      </c>
      <c r="E12" s="69">
        <f>input1!E12</f>
        <v>1</v>
      </c>
      <c r="F12" s="87" t="str">
        <f t="shared" si="0"/>
        <v>ชาย</v>
      </c>
      <c r="G12" s="88">
        <f>input1!AF12</f>
        <v>7</v>
      </c>
      <c r="H12" s="85" t="str">
        <f t="shared" si="1"/>
        <v>ปกติ</v>
      </c>
      <c r="I12" s="90">
        <f>input1!AI12</f>
        <v>6</v>
      </c>
      <c r="J12" s="85" t="str">
        <f t="shared" si="2"/>
        <v>ปกติ</v>
      </c>
      <c r="K12" s="88">
        <f>input1!AM12</f>
        <v>7</v>
      </c>
      <c r="L12" s="85" t="str">
        <f t="shared" si="3"/>
        <v>ปกติ</v>
      </c>
      <c r="M12" s="90">
        <f>input1!AQ12</f>
        <v>7</v>
      </c>
      <c r="N12" s="85" t="str">
        <f t="shared" si="4"/>
        <v>ปกติ</v>
      </c>
      <c r="O12" s="88">
        <f>input1!AS12</f>
        <v>13</v>
      </c>
      <c r="P12" s="86" t="str">
        <f t="shared" si="5"/>
        <v>มีจุดแข็ง</v>
      </c>
      <c r="Q12" s="89">
        <f t="shared" si="6"/>
        <v>40</v>
      </c>
      <c r="R12" s="108">
        <f t="shared" si="7"/>
        <v>40</v>
      </c>
      <c r="S12" s="100" t="str">
        <f t="shared" si="8"/>
        <v>ปกติ</v>
      </c>
    </row>
    <row r="13" spans="1:19" s="6" customFormat="1" ht="18" customHeight="1" thickBot="1">
      <c r="A13" s="117" t="s">
        <v>50</v>
      </c>
      <c r="B13" s="56" t="str">
        <f>input1!B13</f>
        <v>1/10</v>
      </c>
      <c r="C13" s="91" t="str">
        <f>input1!C13</f>
        <v>09286</v>
      </c>
      <c r="D13" s="92" t="str">
        <f>input1!D13</f>
        <v>เด็กชายติณณภพ  ธนาวุฒิ</v>
      </c>
      <c r="E13" s="93">
        <f>input1!E13</f>
        <v>1</v>
      </c>
      <c r="F13" s="94" t="str">
        <f t="shared" si="0"/>
        <v>ชาย</v>
      </c>
      <c r="G13" s="95">
        <f>input1!AF13</f>
        <v>9</v>
      </c>
      <c r="H13" s="98" t="str">
        <f t="shared" si="1"/>
        <v>ปกติ</v>
      </c>
      <c r="I13" s="97">
        <f>input1!AI13</f>
        <v>11</v>
      </c>
      <c r="J13" s="98" t="str">
        <f t="shared" si="2"/>
        <v>เสี่ยง/มีปัญหา</v>
      </c>
      <c r="K13" s="95">
        <f>input1!AM13</f>
        <v>13</v>
      </c>
      <c r="L13" s="98" t="str">
        <f t="shared" si="3"/>
        <v>เสี่ยง/มีปัญหา</v>
      </c>
      <c r="M13" s="97">
        <f>input1!AQ13</f>
        <v>13</v>
      </c>
      <c r="N13" s="98" t="str">
        <f t="shared" si="4"/>
        <v>เสี่ยง/มีปัญหา</v>
      </c>
      <c r="O13" s="95">
        <f>input1!AS13</f>
        <v>10</v>
      </c>
      <c r="P13" s="99" t="str">
        <f t="shared" si="5"/>
        <v>ไม่มีจุดแข็ง</v>
      </c>
      <c r="Q13" s="96">
        <f t="shared" si="6"/>
        <v>56</v>
      </c>
      <c r="R13" s="109">
        <f t="shared" si="7"/>
        <v>56</v>
      </c>
      <c r="S13" s="94" t="str">
        <f t="shared" si="8"/>
        <v>เสี่ยง/มีปัญหา</v>
      </c>
    </row>
    <row r="14" spans="1:19" s="6" customFormat="1" ht="18" customHeight="1">
      <c r="A14" s="113" t="s">
        <v>51</v>
      </c>
      <c r="B14" s="55" t="str">
        <f>input1!B14</f>
        <v>1/10</v>
      </c>
      <c r="C14" s="67" t="str">
        <f>input1!C14</f>
        <v>09287</v>
      </c>
      <c r="D14" s="68" t="str">
        <f>input1!D14</f>
        <v>เด็กชายเตชสิทธิ์  เพ็งพิภาค</v>
      </c>
      <c r="E14" s="69">
        <f>input1!E14</f>
        <v>1</v>
      </c>
      <c r="F14" s="100" t="str">
        <f t="shared" si="0"/>
        <v>ชาย</v>
      </c>
      <c r="G14" s="82">
        <f>input1!AF14</f>
        <v>9</v>
      </c>
      <c r="H14" s="85" t="str">
        <f t="shared" si="1"/>
        <v>ปกติ</v>
      </c>
      <c r="I14" s="84">
        <f>input1!AI14</f>
        <v>13</v>
      </c>
      <c r="J14" s="85" t="str">
        <f t="shared" si="2"/>
        <v>เสี่ยง/มีปัญหา</v>
      </c>
      <c r="K14" s="82">
        <f>input1!AM14</f>
        <v>11</v>
      </c>
      <c r="L14" s="85" t="str">
        <f t="shared" si="3"/>
        <v>เสี่ยง/มีปัญหา</v>
      </c>
      <c r="M14" s="84">
        <f>input1!AQ14</f>
        <v>9</v>
      </c>
      <c r="N14" s="85" t="str">
        <f t="shared" si="4"/>
        <v>ปกติ</v>
      </c>
      <c r="O14" s="82">
        <f>input1!AS14</f>
        <v>9</v>
      </c>
      <c r="P14" s="86" t="str">
        <f t="shared" si="5"/>
        <v>ไม่มีจุดแข็ง</v>
      </c>
      <c r="Q14" s="83">
        <f t="shared" si="6"/>
        <v>51</v>
      </c>
      <c r="R14" s="107">
        <f t="shared" si="7"/>
        <v>51</v>
      </c>
      <c r="S14" s="100" t="str">
        <f t="shared" si="8"/>
        <v>เสี่ยง/มีปัญหา</v>
      </c>
    </row>
    <row r="15" spans="1:19" s="6" customFormat="1" ht="18" customHeight="1">
      <c r="A15" s="57" t="s">
        <v>52</v>
      </c>
      <c r="B15" s="55" t="str">
        <f>input1!B15</f>
        <v>1/10</v>
      </c>
      <c r="C15" s="67" t="str">
        <f>input1!C15</f>
        <v>09288</v>
      </c>
      <c r="D15" s="68" t="str">
        <f>input1!D15</f>
        <v>เด็กชายธรรมวัฒต์  ดคณา</v>
      </c>
      <c r="E15" s="69">
        <f>input1!E15</f>
        <v>1</v>
      </c>
      <c r="F15" s="87" t="str">
        <f t="shared" si="0"/>
        <v>ชาย</v>
      </c>
      <c r="G15" s="88">
        <f>input1!AF15</f>
        <v>10</v>
      </c>
      <c r="H15" s="85" t="str">
        <f t="shared" si="1"/>
        <v>ปกติ</v>
      </c>
      <c r="I15" s="90">
        <f>input1!AI15</f>
        <v>10</v>
      </c>
      <c r="J15" s="85" t="str">
        <f t="shared" si="2"/>
        <v>เสี่ยง/มีปัญหา</v>
      </c>
      <c r="K15" s="88">
        <f>input1!AM15</f>
        <v>7</v>
      </c>
      <c r="L15" s="85" t="str">
        <f t="shared" si="3"/>
        <v>ปกติ</v>
      </c>
      <c r="M15" s="90">
        <f>input1!AQ15</f>
        <v>5</v>
      </c>
      <c r="N15" s="85" t="str">
        <f t="shared" si="4"/>
        <v>ปกติ</v>
      </c>
      <c r="O15" s="88">
        <f>input1!AS15</f>
        <v>13</v>
      </c>
      <c r="P15" s="86" t="str">
        <f t="shared" si="5"/>
        <v>มีจุดแข็ง</v>
      </c>
      <c r="Q15" s="89">
        <f t="shared" si="6"/>
        <v>45</v>
      </c>
      <c r="R15" s="108">
        <f t="shared" si="7"/>
        <v>45</v>
      </c>
      <c r="S15" s="100" t="str">
        <f t="shared" si="8"/>
        <v>ปกติ</v>
      </c>
    </row>
    <row r="16" spans="1:19" s="6" customFormat="1" ht="18" customHeight="1">
      <c r="A16" s="115" t="s">
        <v>53</v>
      </c>
      <c r="B16" s="55" t="str">
        <f>input1!B16</f>
        <v>1/10</v>
      </c>
      <c r="C16" s="67" t="str">
        <f>input1!C16</f>
        <v>09289</v>
      </c>
      <c r="D16" s="68" t="str">
        <f>input1!D16</f>
        <v>เด็กชายธีมากร  น้ำเงิน</v>
      </c>
      <c r="E16" s="69">
        <f>input1!E16</f>
        <v>1</v>
      </c>
      <c r="F16" s="87" t="str">
        <f t="shared" si="0"/>
        <v>ชาย</v>
      </c>
      <c r="G16" s="88">
        <f>input1!AF16</f>
        <v>6</v>
      </c>
      <c r="H16" s="85" t="str">
        <f t="shared" si="1"/>
        <v>ปกติ</v>
      </c>
      <c r="I16" s="90">
        <f>input1!AI16</f>
        <v>12</v>
      </c>
      <c r="J16" s="85" t="str">
        <f t="shared" si="2"/>
        <v>เสี่ยง/มีปัญหา</v>
      </c>
      <c r="K16" s="88">
        <f>input1!AM16</f>
        <v>11</v>
      </c>
      <c r="L16" s="85" t="str">
        <f t="shared" si="3"/>
        <v>เสี่ยง/มีปัญหา</v>
      </c>
      <c r="M16" s="90">
        <f>input1!AQ16</f>
        <v>9</v>
      </c>
      <c r="N16" s="85" t="str">
        <f t="shared" si="4"/>
        <v>ปกติ</v>
      </c>
      <c r="O16" s="88">
        <f>input1!AS16</f>
        <v>5</v>
      </c>
      <c r="P16" s="86" t="str">
        <f t="shared" si="5"/>
        <v>ไม่มีจุดแข็ง</v>
      </c>
      <c r="Q16" s="89">
        <f t="shared" si="6"/>
        <v>43</v>
      </c>
      <c r="R16" s="108">
        <f t="shared" si="7"/>
        <v>43</v>
      </c>
      <c r="S16" s="100" t="str">
        <f t="shared" si="8"/>
        <v>ปกติ</v>
      </c>
    </row>
    <row r="17" spans="1:19" s="6" customFormat="1" ht="18" customHeight="1">
      <c r="A17" s="116" t="s">
        <v>54</v>
      </c>
      <c r="B17" s="55" t="str">
        <f>input1!B17</f>
        <v>1/10</v>
      </c>
      <c r="C17" s="67" t="str">
        <f>input1!C17</f>
        <v>09290</v>
      </c>
      <c r="D17" s="68" t="str">
        <f>input1!D17</f>
        <v>เด็กชายนัทวุฒิ  ลอยดี</v>
      </c>
      <c r="E17" s="69">
        <f>input1!E17</f>
        <v>1</v>
      </c>
      <c r="F17" s="87" t="str">
        <f t="shared" si="0"/>
        <v>ชาย</v>
      </c>
      <c r="G17" s="88">
        <f>input1!AF17</f>
        <v>9</v>
      </c>
      <c r="H17" s="85" t="str">
        <f t="shared" si="1"/>
        <v>ปกติ</v>
      </c>
      <c r="I17" s="90">
        <f>input1!AI17</f>
        <v>11</v>
      </c>
      <c r="J17" s="85" t="str">
        <f t="shared" si="2"/>
        <v>เสี่ยง/มีปัญหา</v>
      </c>
      <c r="K17" s="88">
        <f>input1!AM17</f>
        <v>12</v>
      </c>
      <c r="L17" s="85" t="str">
        <f t="shared" si="3"/>
        <v>เสี่ยง/มีปัญหา</v>
      </c>
      <c r="M17" s="90">
        <f>input1!AQ17</f>
        <v>7</v>
      </c>
      <c r="N17" s="85" t="str">
        <f t="shared" si="4"/>
        <v>ปกติ</v>
      </c>
      <c r="O17" s="88">
        <f>input1!AS17</f>
        <v>10</v>
      </c>
      <c r="P17" s="86" t="str">
        <f t="shared" si="5"/>
        <v>ไม่มีจุดแข็ง</v>
      </c>
      <c r="Q17" s="89">
        <f t="shared" si="6"/>
        <v>49</v>
      </c>
      <c r="R17" s="108">
        <f t="shared" si="7"/>
        <v>49</v>
      </c>
      <c r="S17" s="100" t="str">
        <f t="shared" si="8"/>
        <v>เสี่ยง/มีปัญหา</v>
      </c>
    </row>
    <row r="18" spans="1:19" s="6" customFormat="1" ht="18" customHeight="1" thickBot="1">
      <c r="A18" s="117" t="s">
        <v>55</v>
      </c>
      <c r="B18" s="56" t="str">
        <f>input1!B18</f>
        <v>1/10</v>
      </c>
      <c r="C18" s="91" t="str">
        <f>input1!C18</f>
        <v>09291</v>
      </c>
      <c r="D18" s="92" t="str">
        <f>input1!D18</f>
        <v>เด็กชายปกรณ์  เดชพร</v>
      </c>
      <c r="E18" s="93">
        <f>input1!E18</f>
        <v>1</v>
      </c>
      <c r="F18" s="94" t="str">
        <f t="shared" si="0"/>
        <v>ชาย</v>
      </c>
      <c r="G18" s="95">
        <f>input1!AF18</f>
        <v>10</v>
      </c>
      <c r="H18" s="98" t="str">
        <f t="shared" si="1"/>
        <v>ปกติ</v>
      </c>
      <c r="I18" s="97">
        <f>input1!AI18</f>
        <v>13</v>
      </c>
      <c r="J18" s="98" t="str">
        <f t="shared" si="2"/>
        <v>เสี่ยง/มีปัญหา</v>
      </c>
      <c r="K18" s="95">
        <f>input1!AM18</f>
        <v>9</v>
      </c>
      <c r="L18" s="98" t="str">
        <f t="shared" si="3"/>
        <v>ปกติ</v>
      </c>
      <c r="M18" s="97">
        <f>input1!AQ18</f>
        <v>10</v>
      </c>
      <c r="N18" s="98" t="str">
        <f t="shared" si="4"/>
        <v>เสี่ยง/มีปัญหา</v>
      </c>
      <c r="O18" s="95">
        <f>input1!AS18</f>
        <v>8</v>
      </c>
      <c r="P18" s="99" t="str">
        <f t="shared" si="5"/>
        <v>ไม่มีจุดแข็ง</v>
      </c>
      <c r="Q18" s="96">
        <f t="shared" si="6"/>
        <v>50</v>
      </c>
      <c r="R18" s="109">
        <f t="shared" si="7"/>
        <v>50</v>
      </c>
      <c r="S18" s="94" t="str">
        <f t="shared" si="8"/>
        <v>เสี่ยง/มีปัญหา</v>
      </c>
    </row>
    <row r="19" spans="1:19" s="6" customFormat="1" ht="18" customHeight="1">
      <c r="A19" s="113" t="s">
        <v>56</v>
      </c>
      <c r="B19" s="55" t="str">
        <f>input1!B19</f>
        <v>1/10</v>
      </c>
      <c r="C19" s="67" t="str">
        <f>input1!C19</f>
        <v>09292</v>
      </c>
      <c r="D19" s="68" t="str">
        <f>input1!D19</f>
        <v>เด็กชายปัญญวัฒน์  สังข์ทอง</v>
      </c>
      <c r="E19" s="69">
        <f>input1!E19</f>
        <v>1</v>
      </c>
      <c r="F19" s="100" t="str">
        <f t="shared" si="0"/>
        <v>ชาย</v>
      </c>
      <c r="G19" s="82">
        <f>input1!AF19</f>
        <v>6</v>
      </c>
      <c r="H19" s="85" t="str">
        <f t="shared" si="1"/>
        <v>ปกติ</v>
      </c>
      <c r="I19" s="84">
        <f>input1!AI19</f>
        <v>12</v>
      </c>
      <c r="J19" s="85" t="str">
        <f t="shared" si="2"/>
        <v>เสี่ยง/มีปัญหา</v>
      </c>
      <c r="K19" s="82">
        <f>input1!AM19</f>
        <v>12</v>
      </c>
      <c r="L19" s="85" t="str">
        <f t="shared" si="3"/>
        <v>เสี่ยง/มีปัญหา</v>
      </c>
      <c r="M19" s="84">
        <f>input1!AQ19</f>
        <v>9</v>
      </c>
      <c r="N19" s="85" t="str">
        <f t="shared" si="4"/>
        <v>ปกติ</v>
      </c>
      <c r="O19" s="82">
        <f>input1!AS19</f>
        <v>8</v>
      </c>
      <c r="P19" s="86" t="str">
        <f t="shared" si="5"/>
        <v>ไม่มีจุดแข็ง</v>
      </c>
      <c r="Q19" s="83">
        <f t="shared" si="6"/>
        <v>47</v>
      </c>
      <c r="R19" s="107">
        <f t="shared" si="7"/>
        <v>47</v>
      </c>
      <c r="S19" s="100" t="str">
        <f t="shared" si="8"/>
        <v>ปกติ</v>
      </c>
    </row>
    <row r="20" spans="1:31" s="6" customFormat="1" ht="18" customHeight="1">
      <c r="A20" s="57" t="s">
        <v>12</v>
      </c>
      <c r="B20" s="55" t="str">
        <f>input1!B20</f>
        <v>1/10</v>
      </c>
      <c r="C20" s="67" t="str">
        <f>input1!C20</f>
        <v>09293</v>
      </c>
      <c r="D20" s="68" t="str">
        <f>input1!D20</f>
        <v>เด็กชายปาราเมศ  เครือหวัง</v>
      </c>
      <c r="E20" s="69">
        <f>input1!E20</f>
        <v>1</v>
      </c>
      <c r="F20" s="87" t="str">
        <f t="shared" si="0"/>
        <v>ชาย</v>
      </c>
      <c r="G20" s="88">
        <f>input1!AF20</f>
        <v>8</v>
      </c>
      <c r="H20" s="85" t="str">
        <f t="shared" si="1"/>
        <v>ปกติ</v>
      </c>
      <c r="I20" s="90">
        <f>input1!AI20</f>
        <v>13</v>
      </c>
      <c r="J20" s="85" t="str">
        <f t="shared" si="2"/>
        <v>เสี่ยง/มีปัญหา</v>
      </c>
      <c r="K20" s="88">
        <f>input1!AM20</f>
        <v>9</v>
      </c>
      <c r="L20" s="85" t="str">
        <f t="shared" si="3"/>
        <v>ปกติ</v>
      </c>
      <c r="M20" s="90">
        <f>input1!AQ20</f>
        <v>10</v>
      </c>
      <c r="N20" s="85" t="str">
        <f t="shared" si="4"/>
        <v>เสี่ยง/มีปัญหา</v>
      </c>
      <c r="O20" s="88">
        <f>input1!AS20</f>
        <v>9</v>
      </c>
      <c r="P20" s="86" t="str">
        <f t="shared" si="5"/>
        <v>ไม่มีจุดแข็ง</v>
      </c>
      <c r="Q20" s="89">
        <f t="shared" si="6"/>
        <v>49</v>
      </c>
      <c r="R20" s="108">
        <f t="shared" si="7"/>
        <v>49</v>
      </c>
      <c r="S20" s="100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115" t="s">
        <v>13</v>
      </c>
      <c r="B21" s="55" t="str">
        <f>input1!B21</f>
        <v>1/10</v>
      </c>
      <c r="C21" s="67" t="str">
        <f>input1!C21</f>
        <v>09294</v>
      </c>
      <c r="D21" s="68" t="str">
        <f>input1!D21</f>
        <v>เด็กชายพงศธร  จามจุรี</v>
      </c>
      <c r="E21" s="69">
        <f>input1!E21</f>
        <v>1</v>
      </c>
      <c r="F21" s="87" t="str">
        <f aca="true" t="shared" si="9" ref="F21:F28">IF(E21=1,"ชาย",IF(E21=2,"หญิง","-"))</f>
        <v>ชาย</v>
      </c>
      <c r="G21" s="88">
        <f>input1!AF21</f>
        <v>7</v>
      </c>
      <c r="H21" s="85" t="str">
        <f aca="true" t="shared" si="10" ref="H21:H28">IF(G21&gt;10,"เสี่ยง/มีปัญหา","ปกติ")</f>
        <v>ปกติ</v>
      </c>
      <c r="I21" s="90">
        <f>input1!AI21</f>
        <v>11</v>
      </c>
      <c r="J21" s="85" t="str">
        <f aca="true" t="shared" si="11" ref="J21:J28">IF(I21&gt;9,"เสี่ยง/มีปัญหา","ปกติ")</f>
        <v>เสี่ยง/มีปัญหา</v>
      </c>
      <c r="K21" s="88">
        <f>input1!AM21</f>
        <v>10</v>
      </c>
      <c r="L21" s="85" t="str">
        <f aca="true" t="shared" si="12" ref="L21:L28">IF(K21&gt;10,"เสี่ยง/มีปัญหา","ปกติ")</f>
        <v>ปกติ</v>
      </c>
      <c r="M21" s="90">
        <f>input1!AQ21</f>
        <v>8</v>
      </c>
      <c r="N21" s="85" t="str">
        <f aca="true" t="shared" si="13" ref="N21:N28">IF(M21&gt;9,"เสี่ยง/มีปัญหา","ปกติ")</f>
        <v>ปกติ</v>
      </c>
      <c r="O21" s="88">
        <f>input1!AS21</f>
        <v>7</v>
      </c>
      <c r="P21" s="86" t="str">
        <f aca="true" t="shared" si="14" ref="P21:P28">IF(O21&gt;10,"มีจุดแข็ง","ไม่มีจุดแข็ง")</f>
        <v>ไม่มีจุดแข็ง</v>
      </c>
      <c r="Q21" s="89">
        <f aca="true" t="shared" si="15" ref="Q21:Q28">G21+I21+K21+M21+O21</f>
        <v>43</v>
      </c>
      <c r="R21" s="108">
        <f aca="true" t="shared" si="16" ref="R21:R28">IF(Q21&lt;1,"-",Q21)</f>
        <v>43</v>
      </c>
      <c r="S21" s="100" t="str">
        <f aca="true" t="shared" si="17" ref="S21:S28">IF(R21&gt;48,"เสี่ยง/มีปัญหา","ปกติ")</f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116" t="s">
        <v>14</v>
      </c>
      <c r="B22" s="55" t="str">
        <f>input1!B22</f>
        <v>1/10</v>
      </c>
      <c r="C22" s="67" t="str">
        <f>input1!C22</f>
        <v>09295</v>
      </c>
      <c r="D22" s="68" t="str">
        <f>input1!D22</f>
        <v>เด็กชายพีรพล  อังษานาม</v>
      </c>
      <c r="E22" s="69">
        <f>input1!E22</f>
        <v>1</v>
      </c>
      <c r="F22" s="87" t="str">
        <f t="shared" si="9"/>
        <v>ชาย</v>
      </c>
      <c r="G22" s="88">
        <f>input1!AF22</f>
        <v>6</v>
      </c>
      <c r="H22" s="85" t="str">
        <f t="shared" si="10"/>
        <v>ปกติ</v>
      </c>
      <c r="I22" s="90">
        <f>input1!AI22</f>
        <v>12</v>
      </c>
      <c r="J22" s="85" t="str">
        <f t="shared" si="11"/>
        <v>เสี่ยง/มีปัญหา</v>
      </c>
      <c r="K22" s="88">
        <f>input1!AM22</f>
        <v>9</v>
      </c>
      <c r="L22" s="85" t="str">
        <f t="shared" si="12"/>
        <v>ปกติ</v>
      </c>
      <c r="M22" s="90">
        <f>input1!AQ22</f>
        <v>10</v>
      </c>
      <c r="N22" s="85" t="str">
        <f t="shared" si="13"/>
        <v>เสี่ยง/มีปัญหา</v>
      </c>
      <c r="O22" s="88">
        <f>input1!AS22</f>
        <v>7</v>
      </c>
      <c r="P22" s="86" t="str">
        <f t="shared" si="14"/>
        <v>ไม่มีจุดแข็ง</v>
      </c>
      <c r="Q22" s="89">
        <f t="shared" si="15"/>
        <v>44</v>
      </c>
      <c r="R22" s="108">
        <f t="shared" si="16"/>
        <v>44</v>
      </c>
      <c r="S22" s="100" t="str">
        <f t="shared" si="17"/>
        <v>ปกติ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117" t="s">
        <v>36</v>
      </c>
      <c r="B23" s="56" t="str">
        <f>input1!B23</f>
        <v>1/10</v>
      </c>
      <c r="C23" s="70" t="str">
        <f>input1!C23</f>
        <v>09296</v>
      </c>
      <c r="D23" s="71" t="str">
        <f>input1!D23</f>
        <v>เด็กชายรณกฤต  ทองสัมฤทธิ์</v>
      </c>
      <c r="E23" s="176">
        <f>input1!E23</f>
        <v>1</v>
      </c>
      <c r="F23" s="94" t="str">
        <f t="shared" si="9"/>
        <v>ชาย</v>
      </c>
      <c r="G23" s="95">
        <f>input1!AF23</f>
        <v>7</v>
      </c>
      <c r="H23" s="98" t="str">
        <f t="shared" si="10"/>
        <v>ปกติ</v>
      </c>
      <c r="I23" s="97">
        <f>input1!AI23</f>
        <v>12</v>
      </c>
      <c r="J23" s="98" t="str">
        <f t="shared" si="11"/>
        <v>เสี่ยง/มีปัญหา</v>
      </c>
      <c r="K23" s="95">
        <f>input1!AM23</f>
        <v>11</v>
      </c>
      <c r="L23" s="98" t="str">
        <f t="shared" si="12"/>
        <v>เสี่ยง/มีปัญหา</v>
      </c>
      <c r="M23" s="97">
        <f>input1!AQ23</f>
        <v>11</v>
      </c>
      <c r="N23" s="98" t="str">
        <f t="shared" si="13"/>
        <v>เสี่ยง/มีปัญหา</v>
      </c>
      <c r="O23" s="95">
        <f>input1!AS23</f>
        <v>5</v>
      </c>
      <c r="P23" s="99" t="str">
        <f t="shared" si="14"/>
        <v>ไม่มีจุดแข็ง</v>
      </c>
      <c r="Q23" s="96">
        <f t="shared" si="15"/>
        <v>46</v>
      </c>
      <c r="R23" s="109">
        <f t="shared" si="16"/>
        <v>46</v>
      </c>
      <c r="S23" s="94" t="str">
        <f t="shared" si="17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19" ht="18" customHeight="1">
      <c r="A24" s="113" t="s">
        <v>58</v>
      </c>
      <c r="B24" s="55" t="str">
        <f>input1!B24</f>
        <v>1/10</v>
      </c>
      <c r="C24" s="67" t="str">
        <f>input1!C24</f>
        <v>09297</v>
      </c>
      <c r="D24" s="68" t="str">
        <f>input1!D24</f>
        <v>เด็กชายระพีพัฒน์  สุระวิทย์</v>
      </c>
      <c r="E24" s="69">
        <f>input1!E24</f>
        <v>1</v>
      </c>
      <c r="F24" s="100" t="str">
        <f t="shared" si="9"/>
        <v>ชาย</v>
      </c>
      <c r="G24" s="82">
        <f>input1!AF24</f>
        <v>11</v>
      </c>
      <c r="H24" s="85" t="str">
        <f t="shared" si="10"/>
        <v>เสี่ยง/มีปัญหา</v>
      </c>
      <c r="I24" s="84">
        <f>input1!AI24</f>
        <v>14</v>
      </c>
      <c r="J24" s="85" t="str">
        <f t="shared" si="11"/>
        <v>เสี่ยง/มีปัญหา</v>
      </c>
      <c r="K24" s="82">
        <f>input1!AM24</f>
        <v>9</v>
      </c>
      <c r="L24" s="85" t="str">
        <f t="shared" si="12"/>
        <v>ปกติ</v>
      </c>
      <c r="M24" s="84">
        <f>input1!AQ24</f>
        <v>8</v>
      </c>
      <c r="N24" s="85" t="str">
        <f t="shared" si="13"/>
        <v>ปกติ</v>
      </c>
      <c r="O24" s="82">
        <f>input1!AS24</f>
        <v>8</v>
      </c>
      <c r="P24" s="86" t="str">
        <f t="shared" si="14"/>
        <v>ไม่มีจุดแข็ง</v>
      </c>
      <c r="Q24" s="83">
        <f t="shared" si="15"/>
        <v>50</v>
      </c>
      <c r="R24" s="107">
        <f t="shared" si="16"/>
        <v>50</v>
      </c>
      <c r="S24" s="100" t="str">
        <f t="shared" si="17"/>
        <v>เสี่ยง/มีปัญหา</v>
      </c>
    </row>
    <row r="25" spans="1:19" ht="18" customHeight="1">
      <c r="A25" s="57" t="s">
        <v>59</v>
      </c>
      <c r="B25" s="55" t="str">
        <f>input1!B25</f>
        <v>1/10</v>
      </c>
      <c r="C25" s="67" t="str">
        <f>input1!C25</f>
        <v>09298</v>
      </c>
      <c r="D25" s="68" t="str">
        <f>input1!D25</f>
        <v>เด็กชายสัภยา  แซ่ย่าง</v>
      </c>
      <c r="E25" s="69">
        <f>input1!E25</f>
        <v>1</v>
      </c>
      <c r="F25" s="87" t="str">
        <f t="shared" si="9"/>
        <v>ชาย</v>
      </c>
      <c r="G25" s="88">
        <f>input1!AF25</f>
        <v>9</v>
      </c>
      <c r="H25" s="85" t="str">
        <f t="shared" si="10"/>
        <v>ปกติ</v>
      </c>
      <c r="I25" s="90">
        <f>input1!AI25</f>
        <v>12</v>
      </c>
      <c r="J25" s="85" t="str">
        <f t="shared" si="11"/>
        <v>เสี่ยง/มีปัญหา</v>
      </c>
      <c r="K25" s="88">
        <f>input1!AM25</f>
        <v>9</v>
      </c>
      <c r="L25" s="85" t="str">
        <f t="shared" si="12"/>
        <v>ปกติ</v>
      </c>
      <c r="M25" s="90">
        <f>input1!AQ25</f>
        <v>9</v>
      </c>
      <c r="N25" s="85" t="str">
        <f t="shared" si="13"/>
        <v>ปกติ</v>
      </c>
      <c r="O25" s="88">
        <f>input1!AS25</f>
        <v>6</v>
      </c>
      <c r="P25" s="86" t="str">
        <f t="shared" si="14"/>
        <v>ไม่มีจุดแข็ง</v>
      </c>
      <c r="Q25" s="89">
        <f t="shared" si="15"/>
        <v>45</v>
      </c>
      <c r="R25" s="108">
        <f t="shared" si="16"/>
        <v>45</v>
      </c>
      <c r="S25" s="100" t="str">
        <f t="shared" si="17"/>
        <v>ปกติ</v>
      </c>
    </row>
    <row r="26" spans="1:19" ht="18" customHeight="1">
      <c r="A26" s="115" t="s">
        <v>60</v>
      </c>
      <c r="B26" s="55" t="str">
        <f>input1!B26</f>
        <v>1/10</v>
      </c>
      <c r="C26" s="67" t="str">
        <f>input1!C26</f>
        <v>09299</v>
      </c>
      <c r="D26" s="68" t="str">
        <f>input1!D26</f>
        <v>เด็กชายอนุพงศ์  เพชร์หับ</v>
      </c>
      <c r="E26" s="69">
        <f>input1!E26</f>
        <v>1</v>
      </c>
      <c r="F26" s="87" t="str">
        <f t="shared" si="9"/>
        <v>ชาย</v>
      </c>
      <c r="G26" s="88">
        <f>input1!AF26</f>
        <v>8</v>
      </c>
      <c r="H26" s="85" t="str">
        <f t="shared" si="10"/>
        <v>ปกติ</v>
      </c>
      <c r="I26" s="90">
        <f>input1!AI26</f>
        <v>12</v>
      </c>
      <c r="J26" s="85" t="str">
        <f t="shared" si="11"/>
        <v>เสี่ยง/มีปัญหา</v>
      </c>
      <c r="K26" s="88">
        <f>input1!AM26</f>
        <v>9</v>
      </c>
      <c r="L26" s="85" t="str">
        <f t="shared" si="12"/>
        <v>ปกติ</v>
      </c>
      <c r="M26" s="90">
        <f>input1!AQ26</f>
        <v>10</v>
      </c>
      <c r="N26" s="85" t="str">
        <f t="shared" si="13"/>
        <v>เสี่ยง/มีปัญหา</v>
      </c>
      <c r="O26" s="88">
        <f>input1!AS26</f>
        <v>9</v>
      </c>
      <c r="P26" s="86" t="str">
        <f t="shared" si="14"/>
        <v>ไม่มีจุดแข็ง</v>
      </c>
      <c r="Q26" s="89">
        <f t="shared" si="15"/>
        <v>48</v>
      </c>
      <c r="R26" s="108">
        <f t="shared" si="16"/>
        <v>48</v>
      </c>
      <c r="S26" s="100" t="str">
        <f t="shared" si="17"/>
        <v>ปกติ</v>
      </c>
    </row>
    <row r="27" spans="1:19" ht="18" customHeight="1">
      <c r="A27" s="116" t="s">
        <v>61</v>
      </c>
      <c r="B27" s="55" t="str">
        <f>input1!B27</f>
        <v>1/10</v>
      </c>
      <c r="C27" s="67" t="str">
        <f>input1!C27</f>
        <v>09300</v>
      </c>
      <c r="D27" s="68" t="str">
        <f>input1!D27</f>
        <v>เด็กชายอภิรักษ์  ชนไธสง</v>
      </c>
      <c r="E27" s="69">
        <f>input1!E27</f>
        <v>1</v>
      </c>
      <c r="F27" s="87" t="str">
        <f t="shared" si="9"/>
        <v>ชาย</v>
      </c>
      <c r="G27" s="88">
        <f>input1!AF27</f>
        <v>5</v>
      </c>
      <c r="H27" s="85" t="str">
        <f t="shared" si="10"/>
        <v>ปกติ</v>
      </c>
      <c r="I27" s="90">
        <f>input1!AI27</f>
        <v>14</v>
      </c>
      <c r="J27" s="85" t="str">
        <f t="shared" si="11"/>
        <v>เสี่ยง/มีปัญหา</v>
      </c>
      <c r="K27" s="88">
        <f>input1!AM27</f>
        <v>10</v>
      </c>
      <c r="L27" s="85" t="str">
        <f t="shared" si="12"/>
        <v>ปกติ</v>
      </c>
      <c r="M27" s="90">
        <f>input1!AQ27</f>
        <v>9</v>
      </c>
      <c r="N27" s="85" t="str">
        <f t="shared" si="13"/>
        <v>ปกติ</v>
      </c>
      <c r="O27" s="88">
        <f>input1!AS27</f>
        <v>5</v>
      </c>
      <c r="P27" s="86" t="str">
        <f t="shared" si="14"/>
        <v>ไม่มีจุดแข็ง</v>
      </c>
      <c r="Q27" s="89">
        <f t="shared" si="15"/>
        <v>43</v>
      </c>
      <c r="R27" s="108">
        <f t="shared" si="16"/>
        <v>43</v>
      </c>
      <c r="S27" s="100" t="str">
        <f t="shared" si="17"/>
        <v>ปกติ</v>
      </c>
    </row>
    <row r="28" spans="1:19" ht="18" customHeight="1" thickBot="1">
      <c r="A28" s="117" t="s">
        <v>62</v>
      </c>
      <c r="B28" s="56" t="str">
        <f>input1!B28</f>
        <v>1/10</v>
      </c>
      <c r="C28" s="91" t="str">
        <f>input1!C28</f>
        <v>09301</v>
      </c>
      <c r="D28" s="92" t="str">
        <f>input1!D28</f>
        <v>เด็กชายอองลี  ศิริบูรณ์</v>
      </c>
      <c r="E28" s="93">
        <f>input1!E28</f>
        <v>1</v>
      </c>
      <c r="F28" s="94" t="str">
        <f t="shared" si="9"/>
        <v>ชาย</v>
      </c>
      <c r="G28" s="95">
        <f>input1!AF28</f>
        <v>6</v>
      </c>
      <c r="H28" s="98" t="str">
        <f t="shared" si="10"/>
        <v>ปกติ</v>
      </c>
      <c r="I28" s="97">
        <f>input1!AI28</f>
        <v>14</v>
      </c>
      <c r="J28" s="98" t="str">
        <f t="shared" si="11"/>
        <v>เสี่ยง/มีปัญหา</v>
      </c>
      <c r="K28" s="95">
        <f>input1!AM28</f>
        <v>11</v>
      </c>
      <c r="L28" s="98" t="str">
        <f t="shared" si="12"/>
        <v>เสี่ยง/มีปัญหา</v>
      </c>
      <c r="M28" s="97">
        <f>input1!AQ28</f>
        <v>9</v>
      </c>
      <c r="N28" s="98" t="str">
        <f t="shared" si="13"/>
        <v>ปกติ</v>
      </c>
      <c r="O28" s="95">
        <f>input1!AS28</f>
        <v>6</v>
      </c>
      <c r="P28" s="99" t="str">
        <f t="shared" si="14"/>
        <v>ไม่มีจุดแข็ง</v>
      </c>
      <c r="Q28" s="96">
        <f t="shared" si="15"/>
        <v>46</v>
      </c>
      <c r="R28" s="109">
        <f t="shared" si="16"/>
        <v>46</v>
      </c>
      <c r="S28" s="94" t="str">
        <f t="shared" si="17"/>
        <v>ปกติ</v>
      </c>
    </row>
    <row r="29" spans="1:19" ht="20.25">
      <c r="A29" s="113" t="s">
        <v>63</v>
      </c>
      <c r="B29" s="55" t="str">
        <f>input1!B29</f>
        <v>1/10</v>
      </c>
      <c r="C29" s="67" t="str">
        <f>input1!C29</f>
        <v>09302</v>
      </c>
      <c r="D29" s="68" t="str">
        <f>input1!D29</f>
        <v>เด็กชายอาซีซัน  บินอับดุลย์ละสะ</v>
      </c>
      <c r="E29" s="69">
        <f>input1!E29</f>
        <v>1</v>
      </c>
      <c r="F29" s="100" t="str">
        <f aca="true" t="shared" si="18" ref="F29:F43">IF(E29=1,"ชาย",IF(E29=2,"หญิง","-"))</f>
        <v>ชาย</v>
      </c>
      <c r="G29" s="82">
        <f>input1!AF29</f>
        <v>6</v>
      </c>
      <c r="H29" s="85" t="str">
        <f aca="true" t="shared" si="19" ref="H29:H43">IF(G29&gt;10,"เสี่ยง/มีปัญหา","ปกติ")</f>
        <v>ปกติ</v>
      </c>
      <c r="I29" s="84">
        <f>input1!AI29</f>
        <v>12</v>
      </c>
      <c r="J29" s="85" t="str">
        <f aca="true" t="shared" si="20" ref="J29:J43">IF(I29&gt;9,"เสี่ยง/มีปัญหา","ปกติ")</f>
        <v>เสี่ยง/มีปัญหา</v>
      </c>
      <c r="K29" s="82">
        <f>input1!AM29</f>
        <v>10</v>
      </c>
      <c r="L29" s="85" t="str">
        <f aca="true" t="shared" si="21" ref="L29:L43">IF(K29&gt;10,"เสี่ยง/มีปัญหา","ปกติ")</f>
        <v>ปกติ</v>
      </c>
      <c r="M29" s="84">
        <f>input1!AQ29</f>
        <v>9</v>
      </c>
      <c r="N29" s="85" t="str">
        <f aca="true" t="shared" si="22" ref="N29:N43">IF(M29&gt;9,"เสี่ยง/มีปัญหา","ปกติ")</f>
        <v>ปกติ</v>
      </c>
      <c r="O29" s="82">
        <f>input1!AS29</f>
        <v>5</v>
      </c>
      <c r="P29" s="86" t="str">
        <f aca="true" t="shared" si="23" ref="P29:P43">IF(O29&gt;10,"มีจุดแข็ง","ไม่มีจุดแข็ง")</f>
        <v>ไม่มีจุดแข็ง</v>
      </c>
      <c r="Q29" s="83">
        <f aca="true" t="shared" si="24" ref="Q29:Q43">G29+I29+K29+M29+O29</f>
        <v>42</v>
      </c>
      <c r="R29" s="107">
        <f aca="true" t="shared" si="25" ref="R29:R43">IF(Q29&lt;1,"-",Q29)</f>
        <v>42</v>
      </c>
      <c r="S29" s="100" t="str">
        <f aca="true" t="shared" si="26" ref="S29:S43">IF(R29&gt;48,"เสี่ยง/มีปัญหา","ปกติ")</f>
        <v>ปกติ</v>
      </c>
    </row>
    <row r="30" spans="1:19" ht="20.25">
      <c r="A30" s="57" t="s">
        <v>64</v>
      </c>
      <c r="B30" s="55" t="str">
        <f>input1!B30</f>
        <v>1/10</v>
      </c>
      <c r="C30" s="67" t="str">
        <f>input1!C30</f>
        <v>09275</v>
      </c>
      <c r="D30" s="68" t="str">
        <f>input1!D30</f>
        <v>เด็กหญิงกัญญารัตน์  ศรีเจริญ</v>
      </c>
      <c r="E30" s="69">
        <f>input1!E30</f>
        <v>2</v>
      </c>
      <c r="F30" s="87" t="str">
        <f t="shared" si="18"/>
        <v>หญิง</v>
      </c>
      <c r="G30" s="88">
        <f>input1!AF30</f>
        <v>9</v>
      </c>
      <c r="H30" s="85" t="str">
        <f t="shared" si="19"/>
        <v>ปกติ</v>
      </c>
      <c r="I30" s="90">
        <f>input1!AI30</f>
        <v>6</v>
      </c>
      <c r="J30" s="85" t="str">
        <f t="shared" si="20"/>
        <v>ปกติ</v>
      </c>
      <c r="K30" s="88">
        <f>input1!AM30</f>
        <v>6</v>
      </c>
      <c r="L30" s="85" t="str">
        <f t="shared" si="21"/>
        <v>ปกติ</v>
      </c>
      <c r="M30" s="90">
        <f>input1!AQ30</f>
        <v>6</v>
      </c>
      <c r="N30" s="85" t="str">
        <f t="shared" si="22"/>
        <v>ปกติ</v>
      </c>
      <c r="O30" s="88">
        <f>input1!AS30</f>
        <v>13</v>
      </c>
      <c r="P30" s="86" t="str">
        <f t="shared" si="23"/>
        <v>มีจุดแข็ง</v>
      </c>
      <c r="Q30" s="89">
        <f t="shared" si="24"/>
        <v>40</v>
      </c>
      <c r="R30" s="108">
        <f t="shared" si="25"/>
        <v>40</v>
      </c>
      <c r="S30" s="100" t="str">
        <f t="shared" si="26"/>
        <v>ปกติ</v>
      </c>
    </row>
    <row r="31" spans="1:19" ht="20.25">
      <c r="A31" s="115" t="s">
        <v>65</v>
      </c>
      <c r="B31" s="55" t="str">
        <f>input1!B31</f>
        <v>1/10</v>
      </c>
      <c r="C31" s="67" t="str">
        <f>input1!C31</f>
        <v>09278</v>
      </c>
      <c r="D31" s="68" t="str">
        <f>input1!D31</f>
        <v>เด็กหญิงจินต์จุฑา  แย้มชื่น</v>
      </c>
      <c r="E31" s="69">
        <f>input1!E31</f>
        <v>2</v>
      </c>
      <c r="F31" s="87" t="str">
        <f t="shared" si="18"/>
        <v>หญิง</v>
      </c>
      <c r="G31" s="88">
        <f>input1!AF31</f>
        <v>8</v>
      </c>
      <c r="H31" s="85" t="str">
        <f t="shared" si="19"/>
        <v>ปกติ</v>
      </c>
      <c r="I31" s="90">
        <f>input1!AI31</f>
        <v>14</v>
      </c>
      <c r="J31" s="85" t="str">
        <f t="shared" si="20"/>
        <v>เสี่ยง/มีปัญหา</v>
      </c>
      <c r="K31" s="88">
        <f>input1!AM31</f>
        <v>11</v>
      </c>
      <c r="L31" s="85" t="str">
        <f t="shared" si="21"/>
        <v>เสี่ยง/มีปัญหา</v>
      </c>
      <c r="M31" s="90">
        <f>input1!AQ31</f>
        <v>9</v>
      </c>
      <c r="N31" s="85" t="str">
        <f t="shared" si="22"/>
        <v>ปกติ</v>
      </c>
      <c r="O31" s="88">
        <f>input1!AS31</f>
        <v>10</v>
      </c>
      <c r="P31" s="86" t="str">
        <f t="shared" si="23"/>
        <v>ไม่มีจุดแข็ง</v>
      </c>
      <c r="Q31" s="89">
        <f t="shared" si="24"/>
        <v>52</v>
      </c>
      <c r="R31" s="108">
        <f t="shared" si="25"/>
        <v>52</v>
      </c>
      <c r="S31" s="100" t="str">
        <f t="shared" si="26"/>
        <v>เสี่ยง/มีปัญหา</v>
      </c>
    </row>
    <row r="32" spans="1:19" ht="20.25">
      <c r="A32" s="116" t="s">
        <v>66</v>
      </c>
      <c r="B32" s="55" t="str">
        <f>input1!B32</f>
        <v>1/10</v>
      </c>
      <c r="C32" s="67" t="str">
        <f>input1!C32</f>
        <v>09303</v>
      </c>
      <c r="D32" s="68" t="str">
        <f>input1!D32</f>
        <v>เด็กหญิงเขมจิรา  พลประภาส</v>
      </c>
      <c r="E32" s="69">
        <f>input1!E32</f>
        <v>2</v>
      </c>
      <c r="F32" s="87" t="str">
        <f t="shared" si="18"/>
        <v>หญิง</v>
      </c>
      <c r="G32" s="88">
        <f>input1!AF32</f>
        <v>12</v>
      </c>
      <c r="H32" s="85" t="str">
        <f t="shared" si="19"/>
        <v>เสี่ยง/มีปัญหา</v>
      </c>
      <c r="I32" s="90">
        <f>input1!AI32</f>
        <v>11</v>
      </c>
      <c r="J32" s="85" t="str">
        <f t="shared" si="20"/>
        <v>เสี่ยง/มีปัญหา</v>
      </c>
      <c r="K32" s="88">
        <f>input1!AM32</f>
        <v>10</v>
      </c>
      <c r="L32" s="85" t="str">
        <f t="shared" si="21"/>
        <v>ปกติ</v>
      </c>
      <c r="M32" s="90">
        <f>input1!AQ32</f>
        <v>12</v>
      </c>
      <c r="N32" s="85" t="str">
        <f t="shared" si="22"/>
        <v>เสี่ยง/มีปัญหา</v>
      </c>
      <c r="O32" s="88">
        <f>input1!AS32</f>
        <v>11</v>
      </c>
      <c r="P32" s="86" t="str">
        <f t="shared" si="23"/>
        <v>มีจุดแข็ง</v>
      </c>
      <c r="Q32" s="89">
        <f t="shared" si="24"/>
        <v>56</v>
      </c>
      <c r="R32" s="108">
        <f t="shared" si="25"/>
        <v>56</v>
      </c>
      <c r="S32" s="100" t="str">
        <f t="shared" si="26"/>
        <v>เสี่ยง/มีปัญหา</v>
      </c>
    </row>
    <row r="33" spans="1:19" ht="21" thickBot="1">
      <c r="A33" s="117" t="s">
        <v>67</v>
      </c>
      <c r="B33" s="56" t="str">
        <f>input1!B33</f>
        <v>1/10</v>
      </c>
      <c r="C33" s="91" t="str">
        <f>input1!C33</f>
        <v>09304</v>
      </c>
      <c r="D33" s="92" t="str">
        <f>input1!D33</f>
        <v>เด็กหญิงจิรภิญญา  แซ่ย่าง</v>
      </c>
      <c r="E33" s="93">
        <f>input1!E33</f>
        <v>2</v>
      </c>
      <c r="F33" s="94" t="str">
        <f t="shared" si="18"/>
        <v>หญิง</v>
      </c>
      <c r="G33" s="95">
        <f>input1!AF33</f>
        <v>11</v>
      </c>
      <c r="H33" s="98" t="str">
        <f t="shared" si="19"/>
        <v>เสี่ยง/มีปัญหา</v>
      </c>
      <c r="I33" s="97">
        <f>input1!AI33</f>
        <v>14</v>
      </c>
      <c r="J33" s="98" t="str">
        <f t="shared" si="20"/>
        <v>เสี่ยง/มีปัญหา</v>
      </c>
      <c r="K33" s="95">
        <f>input1!AM33</f>
        <v>10</v>
      </c>
      <c r="L33" s="98" t="str">
        <f t="shared" si="21"/>
        <v>ปกติ</v>
      </c>
      <c r="M33" s="97">
        <f>input1!AQ33</f>
        <v>8</v>
      </c>
      <c r="N33" s="98" t="str">
        <f t="shared" si="22"/>
        <v>ปกติ</v>
      </c>
      <c r="O33" s="95">
        <f>input1!AS33</f>
        <v>11</v>
      </c>
      <c r="P33" s="99" t="str">
        <f t="shared" si="23"/>
        <v>มีจุดแข็ง</v>
      </c>
      <c r="Q33" s="96">
        <f t="shared" si="24"/>
        <v>54</v>
      </c>
      <c r="R33" s="109">
        <f t="shared" si="25"/>
        <v>54</v>
      </c>
      <c r="S33" s="94" t="str">
        <f t="shared" si="26"/>
        <v>เสี่ยง/มีปัญหา</v>
      </c>
    </row>
    <row r="34" spans="1:19" ht="20.25">
      <c r="A34" s="113" t="s">
        <v>68</v>
      </c>
      <c r="B34" s="55" t="str">
        <f>input1!B34</f>
        <v>1/10</v>
      </c>
      <c r="C34" s="67" t="str">
        <f>input1!C34</f>
        <v>09305</v>
      </c>
      <c r="D34" s="68" t="str">
        <f>input1!D34</f>
        <v>เด็กหญิงชรินรัตน์  คงประเสริฐ</v>
      </c>
      <c r="E34" s="69">
        <f>input1!E34</f>
        <v>2</v>
      </c>
      <c r="F34" s="100" t="str">
        <f t="shared" si="18"/>
        <v>หญิง</v>
      </c>
      <c r="G34" s="82">
        <f>input1!AF34</f>
        <v>7</v>
      </c>
      <c r="H34" s="85" t="str">
        <f t="shared" si="19"/>
        <v>ปกติ</v>
      </c>
      <c r="I34" s="84">
        <f>input1!AI34</f>
        <v>12</v>
      </c>
      <c r="J34" s="85" t="str">
        <f t="shared" si="20"/>
        <v>เสี่ยง/มีปัญหา</v>
      </c>
      <c r="K34" s="82">
        <f>input1!AM34</f>
        <v>14</v>
      </c>
      <c r="L34" s="85" t="str">
        <f t="shared" si="21"/>
        <v>เสี่ยง/มีปัญหา</v>
      </c>
      <c r="M34" s="84">
        <f>input1!AQ34</f>
        <v>8</v>
      </c>
      <c r="N34" s="85" t="str">
        <f t="shared" si="22"/>
        <v>ปกติ</v>
      </c>
      <c r="O34" s="82">
        <f>input1!AS34</f>
        <v>9</v>
      </c>
      <c r="P34" s="86" t="str">
        <f t="shared" si="23"/>
        <v>ไม่มีจุดแข็ง</v>
      </c>
      <c r="Q34" s="83">
        <f t="shared" si="24"/>
        <v>50</v>
      </c>
      <c r="R34" s="107">
        <f t="shared" si="25"/>
        <v>50</v>
      </c>
      <c r="S34" s="100" t="str">
        <f t="shared" si="26"/>
        <v>เสี่ยง/มีปัญหา</v>
      </c>
    </row>
    <row r="35" spans="1:19" ht="20.25">
      <c r="A35" s="57" t="s">
        <v>69</v>
      </c>
      <c r="B35" s="55" t="str">
        <f>input1!B35</f>
        <v>1/10</v>
      </c>
      <c r="C35" s="67" t="str">
        <f>input1!C35</f>
        <v>09307</v>
      </c>
      <c r="D35" s="68" t="str">
        <f>input1!D35</f>
        <v>เด็กหญิงรัตนาภรณ์  เกตุงาม</v>
      </c>
      <c r="E35" s="69">
        <f>input1!E35</f>
        <v>2</v>
      </c>
      <c r="F35" s="87" t="str">
        <f t="shared" si="18"/>
        <v>หญิง</v>
      </c>
      <c r="G35" s="88">
        <f>input1!AF35</f>
        <v>6</v>
      </c>
      <c r="H35" s="85" t="str">
        <f t="shared" si="19"/>
        <v>ปกติ</v>
      </c>
      <c r="I35" s="90">
        <f>input1!AI35</f>
        <v>15</v>
      </c>
      <c r="J35" s="85" t="str">
        <f t="shared" si="20"/>
        <v>เสี่ยง/มีปัญหา</v>
      </c>
      <c r="K35" s="88">
        <f>input1!AM35</f>
        <v>9</v>
      </c>
      <c r="L35" s="85" t="str">
        <f t="shared" si="21"/>
        <v>ปกติ</v>
      </c>
      <c r="M35" s="90">
        <f>input1!AQ35</f>
        <v>9</v>
      </c>
      <c r="N35" s="85" t="str">
        <f t="shared" si="22"/>
        <v>ปกติ</v>
      </c>
      <c r="O35" s="88">
        <f>input1!AS35</f>
        <v>7</v>
      </c>
      <c r="P35" s="86" t="str">
        <f t="shared" si="23"/>
        <v>ไม่มีจุดแข็ง</v>
      </c>
      <c r="Q35" s="89">
        <f t="shared" si="24"/>
        <v>46</v>
      </c>
      <c r="R35" s="108">
        <f t="shared" si="25"/>
        <v>46</v>
      </c>
      <c r="S35" s="100" t="str">
        <f t="shared" si="26"/>
        <v>ปกติ</v>
      </c>
    </row>
    <row r="36" spans="1:19" ht="20.25">
      <c r="A36" s="115" t="s">
        <v>70</v>
      </c>
      <c r="B36" s="55" t="str">
        <f>input1!B36</f>
        <v>1/10</v>
      </c>
      <c r="C36" s="67" t="str">
        <f>input1!C36</f>
        <v>09308</v>
      </c>
      <c r="D36" s="68" t="str">
        <f>input1!D36</f>
        <v>เด็กหญิงวริษา  สุขสม</v>
      </c>
      <c r="E36" s="69">
        <f>input1!E36</f>
        <v>2</v>
      </c>
      <c r="F36" s="87" t="str">
        <f t="shared" si="18"/>
        <v>หญิง</v>
      </c>
      <c r="G36" s="88">
        <f>input1!AF36</f>
        <v>8</v>
      </c>
      <c r="H36" s="85" t="str">
        <f t="shared" si="19"/>
        <v>ปกติ</v>
      </c>
      <c r="I36" s="90">
        <f>input1!AI36</f>
        <v>15</v>
      </c>
      <c r="J36" s="85" t="str">
        <f t="shared" si="20"/>
        <v>เสี่ยง/มีปัญหา</v>
      </c>
      <c r="K36" s="88">
        <f>input1!AM36</f>
        <v>11</v>
      </c>
      <c r="L36" s="85" t="str">
        <f t="shared" si="21"/>
        <v>เสี่ยง/มีปัญหา</v>
      </c>
      <c r="M36" s="90">
        <f>input1!AQ36</f>
        <v>9</v>
      </c>
      <c r="N36" s="85" t="str">
        <f t="shared" si="22"/>
        <v>ปกติ</v>
      </c>
      <c r="O36" s="88">
        <f>input1!AS36</f>
        <v>11</v>
      </c>
      <c r="P36" s="86" t="str">
        <f t="shared" si="23"/>
        <v>มีจุดแข็ง</v>
      </c>
      <c r="Q36" s="89">
        <f t="shared" si="24"/>
        <v>54</v>
      </c>
      <c r="R36" s="108">
        <f t="shared" si="25"/>
        <v>54</v>
      </c>
      <c r="S36" s="100" t="str">
        <f t="shared" si="26"/>
        <v>เสี่ยง/มีปัญหา</v>
      </c>
    </row>
    <row r="37" spans="1:19" ht="20.25">
      <c r="A37" s="116" t="s">
        <v>71</v>
      </c>
      <c r="B37" s="55" t="str">
        <f>input1!B37</f>
        <v>1/10</v>
      </c>
      <c r="C37" s="67" t="str">
        <f>input1!C37</f>
        <v>09309</v>
      </c>
      <c r="D37" s="68" t="str">
        <f>input1!D37</f>
        <v>เด็กหญิงสุภานัน  ดวงมาลา</v>
      </c>
      <c r="E37" s="69">
        <f>input1!E37</f>
        <v>2</v>
      </c>
      <c r="F37" s="87" t="str">
        <f t="shared" si="18"/>
        <v>หญิง</v>
      </c>
      <c r="G37" s="88">
        <f>input1!AF37</f>
        <v>8</v>
      </c>
      <c r="H37" s="85" t="str">
        <f t="shared" si="19"/>
        <v>ปกติ</v>
      </c>
      <c r="I37" s="90">
        <f>input1!AI37</f>
        <v>11</v>
      </c>
      <c r="J37" s="85" t="str">
        <f t="shared" si="20"/>
        <v>เสี่ยง/มีปัญหา</v>
      </c>
      <c r="K37" s="88">
        <f>input1!AM37</f>
        <v>11</v>
      </c>
      <c r="L37" s="85" t="str">
        <f t="shared" si="21"/>
        <v>เสี่ยง/มีปัญหา</v>
      </c>
      <c r="M37" s="90">
        <f>input1!AQ37</f>
        <v>9</v>
      </c>
      <c r="N37" s="85" t="str">
        <f t="shared" si="22"/>
        <v>ปกติ</v>
      </c>
      <c r="O37" s="88">
        <f>input1!AS37</f>
        <v>8</v>
      </c>
      <c r="P37" s="86" t="str">
        <f t="shared" si="23"/>
        <v>ไม่มีจุดแข็ง</v>
      </c>
      <c r="Q37" s="89">
        <f t="shared" si="24"/>
        <v>47</v>
      </c>
      <c r="R37" s="108">
        <f t="shared" si="25"/>
        <v>47</v>
      </c>
      <c r="S37" s="100" t="str">
        <f t="shared" si="26"/>
        <v>ปกติ</v>
      </c>
    </row>
    <row r="38" spans="1:19" ht="21" thickBot="1">
      <c r="A38" s="117" t="s">
        <v>72</v>
      </c>
      <c r="B38" s="56" t="str">
        <f>input1!B38</f>
        <v>1/10</v>
      </c>
      <c r="C38" s="70" t="str">
        <f>input1!C38</f>
        <v>09311</v>
      </c>
      <c r="D38" s="71" t="str">
        <f>input1!D38</f>
        <v>เด็กหญิงอมรรัตน์  ขันวงษ์</v>
      </c>
      <c r="E38" s="176">
        <f>input1!E38</f>
        <v>2</v>
      </c>
      <c r="F38" s="94" t="str">
        <f t="shared" si="18"/>
        <v>หญิง</v>
      </c>
      <c r="G38" s="95">
        <f>input1!AF38</f>
        <v>8</v>
      </c>
      <c r="H38" s="98" t="str">
        <f t="shared" si="19"/>
        <v>ปกติ</v>
      </c>
      <c r="I38" s="97">
        <f>input1!AI38</f>
        <v>12</v>
      </c>
      <c r="J38" s="98" t="str">
        <f t="shared" si="20"/>
        <v>เสี่ยง/มีปัญหา</v>
      </c>
      <c r="K38" s="95">
        <f>input1!AM38</f>
        <v>10</v>
      </c>
      <c r="L38" s="98" t="str">
        <f t="shared" si="21"/>
        <v>ปกติ</v>
      </c>
      <c r="M38" s="97">
        <f>input1!AQ38</f>
        <v>9</v>
      </c>
      <c r="N38" s="98" t="str">
        <f t="shared" si="22"/>
        <v>ปกติ</v>
      </c>
      <c r="O38" s="95">
        <f>input1!AS38</f>
        <v>7</v>
      </c>
      <c r="P38" s="99" t="str">
        <f t="shared" si="23"/>
        <v>ไม่มีจุดแข็ง</v>
      </c>
      <c r="Q38" s="96">
        <f t="shared" si="24"/>
        <v>46</v>
      </c>
      <c r="R38" s="109">
        <f t="shared" si="25"/>
        <v>46</v>
      </c>
      <c r="S38" s="94" t="str">
        <f t="shared" si="26"/>
        <v>ปกติ</v>
      </c>
    </row>
    <row r="39" spans="1:19" ht="20.25">
      <c r="A39" s="113" t="s">
        <v>73</v>
      </c>
      <c r="B39" s="55" t="str">
        <f>input1!B39</f>
        <v>1/10</v>
      </c>
      <c r="C39" s="67" t="str">
        <f>input1!C39</f>
        <v>09312</v>
      </c>
      <c r="D39" s="68" t="str">
        <f>input1!D39</f>
        <v>เด็กหญิงอัมรัตน์  ลิ่มวงศ์</v>
      </c>
      <c r="E39" s="69">
        <f>input1!E39</f>
        <v>2</v>
      </c>
      <c r="F39" s="100" t="str">
        <f t="shared" si="18"/>
        <v>หญิง</v>
      </c>
      <c r="G39" s="82">
        <f>input1!AF39</f>
        <v>11</v>
      </c>
      <c r="H39" s="85" t="str">
        <f t="shared" si="19"/>
        <v>เสี่ยง/มีปัญหา</v>
      </c>
      <c r="I39" s="84">
        <f>input1!AI39</f>
        <v>6</v>
      </c>
      <c r="J39" s="85" t="str">
        <f t="shared" si="20"/>
        <v>ปกติ</v>
      </c>
      <c r="K39" s="82">
        <f>input1!AM39</f>
        <v>10</v>
      </c>
      <c r="L39" s="85" t="str">
        <f t="shared" si="21"/>
        <v>ปกติ</v>
      </c>
      <c r="M39" s="84">
        <f>input1!AQ39</f>
        <v>6</v>
      </c>
      <c r="N39" s="85" t="str">
        <f t="shared" si="22"/>
        <v>ปกติ</v>
      </c>
      <c r="O39" s="82">
        <f>input1!AS39</f>
        <v>13</v>
      </c>
      <c r="P39" s="86" t="str">
        <f t="shared" si="23"/>
        <v>มีจุดแข็ง</v>
      </c>
      <c r="Q39" s="83">
        <f t="shared" si="24"/>
        <v>46</v>
      </c>
      <c r="R39" s="107">
        <f t="shared" si="25"/>
        <v>46</v>
      </c>
      <c r="S39" s="100" t="str">
        <f t="shared" si="26"/>
        <v>ปกติ</v>
      </c>
    </row>
    <row r="40" spans="1:19" ht="20.25">
      <c r="A40" s="57" t="s">
        <v>74</v>
      </c>
      <c r="B40" s="55" t="str">
        <f>input1!B40</f>
        <v>1/10</v>
      </c>
      <c r="C40" s="67" t="str">
        <f>input1!C40</f>
        <v>09381</v>
      </c>
      <c r="D40" s="68" t="str">
        <f>input1!D40</f>
        <v>เด็กหญิงสุวรรณี  ศรีโอฬาร</v>
      </c>
      <c r="E40" s="69">
        <f>input1!E40</f>
        <v>2</v>
      </c>
      <c r="F40" s="87" t="str">
        <f t="shared" si="18"/>
        <v>หญิง</v>
      </c>
      <c r="G40" s="88">
        <f>input1!AF40</f>
        <v>7</v>
      </c>
      <c r="H40" s="85" t="str">
        <f t="shared" si="19"/>
        <v>ปกติ</v>
      </c>
      <c r="I40" s="90">
        <f>input1!AI40</f>
        <v>11</v>
      </c>
      <c r="J40" s="85" t="str">
        <f t="shared" si="20"/>
        <v>เสี่ยง/มีปัญหา</v>
      </c>
      <c r="K40" s="88">
        <f>input1!AM40</f>
        <v>10</v>
      </c>
      <c r="L40" s="85" t="str">
        <f t="shared" si="21"/>
        <v>ปกติ</v>
      </c>
      <c r="M40" s="90">
        <f>input1!AQ40</f>
        <v>10</v>
      </c>
      <c r="N40" s="85" t="str">
        <f t="shared" si="22"/>
        <v>เสี่ยง/มีปัญหา</v>
      </c>
      <c r="O40" s="88">
        <f>input1!AS40</f>
        <v>8</v>
      </c>
      <c r="P40" s="86" t="str">
        <f t="shared" si="23"/>
        <v>ไม่มีจุดแข็ง</v>
      </c>
      <c r="Q40" s="89">
        <f t="shared" si="24"/>
        <v>46</v>
      </c>
      <c r="R40" s="108">
        <f t="shared" si="25"/>
        <v>46</v>
      </c>
      <c r="S40" s="100" t="str">
        <f t="shared" si="26"/>
        <v>ปกติ</v>
      </c>
    </row>
    <row r="41" spans="1:19" ht="20.25">
      <c r="A41" s="115" t="s">
        <v>75</v>
      </c>
      <c r="B41" s="55" t="str">
        <f>input1!B41</f>
        <v>1/10</v>
      </c>
      <c r="C41" s="67" t="str">
        <f>input1!C41</f>
        <v>09382</v>
      </c>
      <c r="D41" s="68" t="str">
        <f>input1!D41</f>
        <v>เด็กหญิงสุธาวี  จันทร์อุ่มเหม้า</v>
      </c>
      <c r="E41" s="69">
        <f>input1!E41</f>
        <v>2</v>
      </c>
      <c r="F41" s="87" t="str">
        <f t="shared" si="18"/>
        <v>หญิง</v>
      </c>
      <c r="G41" s="88">
        <f>input1!AF41</f>
        <v>12</v>
      </c>
      <c r="H41" s="85" t="str">
        <f t="shared" si="19"/>
        <v>เสี่ยง/มีปัญหา</v>
      </c>
      <c r="I41" s="90">
        <f>input1!AI41</f>
        <v>6</v>
      </c>
      <c r="J41" s="85" t="str">
        <f t="shared" si="20"/>
        <v>ปกติ</v>
      </c>
      <c r="K41" s="88">
        <f>input1!AM41</f>
        <v>8</v>
      </c>
      <c r="L41" s="85" t="str">
        <f t="shared" si="21"/>
        <v>ปกติ</v>
      </c>
      <c r="M41" s="90">
        <f>input1!AQ41</f>
        <v>6</v>
      </c>
      <c r="N41" s="85" t="str">
        <f t="shared" si="22"/>
        <v>ปกติ</v>
      </c>
      <c r="O41" s="88">
        <f>input1!AS41</f>
        <v>12</v>
      </c>
      <c r="P41" s="86" t="str">
        <f t="shared" si="23"/>
        <v>มีจุดแข็ง</v>
      </c>
      <c r="Q41" s="89">
        <f t="shared" si="24"/>
        <v>44</v>
      </c>
      <c r="R41" s="108">
        <f t="shared" si="25"/>
        <v>44</v>
      </c>
      <c r="S41" s="100" t="str">
        <f t="shared" si="26"/>
        <v>ปกติ</v>
      </c>
    </row>
    <row r="42" spans="1:19" ht="20.25">
      <c r="A42" s="116"/>
      <c r="B42" s="55"/>
      <c r="C42" s="67"/>
      <c r="D42" s="68"/>
      <c r="E42" s="69"/>
      <c r="F42" s="87"/>
      <c r="G42" s="88"/>
      <c r="H42" s="85"/>
      <c r="I42" s="90"/>
      <c r="J42" s="85"/>
      <c r="K42" s="88"/>
      <c r="L42" s="85"/>
      <c r="M42" s="90"/>
      <c r="N42" s="85"/>
      <c r="O42" s="88"/>
      <c r="P42" s="86"/>
      <c r="Q42" s="89"/>
      <c r="R42" s="108"/>
      <c r="S42" s="100"/>
    </row>
    <row r="43" spans="1:19" ht="21" thickBot="1">
      <c r="A43" s="117"/>
      <c r="B43" s="56"/>
      <c r="C43" s="91"/>
      <c r="D43" s="92"/>
      <c r="E43" s="93"/>
      <c r="F43" s="94"/>
      <c r="G43" s="95"/>
      <c r="H43" s="98"/>
      <c r="I43" s="97"/>
      <c r="J43" s="98"/>
      <c r="K43" s="95"/>
      <c r="L43" s="98"/>
      <c r="M43" s="97"/>
      <c r="N43" s="98"/>
      <c r="O43" s="95"/>
      <c r="P43" s="99"/>
      <c r="Q43" s="96"/>
      <c r="R43" s="109"/>
      <c r="S43" s="94"/>
    </row>
    <row r="44" spans="1:19" ht="20.25">
      <c r="A44" s="113"/>
      <c r="B44" s="55"/>
      <c r="C44" s="67"/>
      <c r="D44" s="68"/>
      <c r="E44" s="69"/>
      <c r="F44" s="100"/>
      <c r="G44" s="82"/>
      <c r="H44" s="85"/>
      <c r="I44" s="84"/>
      <c r="J44" s="85"/>
      <c r="K44" s="82"/>
      <c r="L44" s="85"/>
      <c r="M44" s="84"/>
      <c r="N44" s="85"/>
      <c r="O44" s="82"/>
      <c r="P44" s="86"/>
      <c r="Q44" s="83"/>
      <c r="R44" s="107"/>
      <c r="S44" s="100"/>
    </row>
    <row r="45" spans="1:19" ht="20.25">
      <c r="A45" s="57"/>
      <c r="B45" s="55"/>
      <c r="C45" s="67"/>
      <c r="D45" s="68"/>
      <c r="E45" s="69"/>
      <c r="F45" s="87"/>
      <c r="G45" s="88"/>
      <c r="H45" s="85"/>
      <c r="I45" s="90"/>
      <c r="J45" s="85"/>
      <c r="K45" s="88"/>
      <c r="L45" s="85"/>
      <c r="M45" s="90"/>
      <c r="N45" s="85"/>
      <c r="O45" s="88"/>
      <c r="P45" s="86"/>
      <c r="Q45" s="89"/>
      <c r="R45" s="108"/>
      <c r="S45" s="100"/>
    </row>
    <row r="46" spans="1:19" ht="20.25">
      <c r="A46" s="115"/>
      <c r="B46" s="55"/>
      <c r="C46" s="67"/>
      <c r="D46" s="68"/>
      <c r="E46" s="69"/>
      <c r="F46" s="87"/>
      <c r="G46" s="88"/>
      <c r="H46" s="85"/>
      <c r="I46" s="90"/>
      <c r="J46" s="85"/>
      <c r="K46" s="88"/>
      <c r="L46" s="85"/>
      <c r="M46" s="90"/>
      <c r="N46" s="85"/>
      <c r="O46" s="88"/>
      <c r="P46" s="86"/>
      <c r="Q46" s="89"/>
      <c r="R46" s="108"/>
      <c r="S46" s="100"/>
    </row>
    <row r="47" spans="1:19" ht="20.25">
      <c r="A47" s="116"/>
      <c r="B47" s="55"/>
      <c r="C47" s="67"/>
      <c r="D47" s="68"/>
      <c r="E47" s="69"/>
      <c r="F47" s="87"/>
      <c r="G47" s="88"/>
      <c r="H47" s="85"/>
      <c r="I47" s="90"/>
      <c r="J47" s="85"/>
      <c r="K47" s="88"/>
      <c r="L47" s="85"/>
      <c r="M47" s="90"/>
      <c r="N47" s="85"/>
      <c r="O47" s="88"/>
      <c r="P47" s="86"/>
      <c r="Q47" s="89"/>
      <c r="R47" s="108"/>
      <c r="S47" s="100"/>
    </row>
    <row r="48" spans="1:19" ht="21" thickBot="1">
      <c r="A48" s="117"/>
      <c r="B48" s="56"/>
      <c r="C48" s="91"/>
      <c r="D48" s="92"/>
      <c r="E48" s="93"/>
      <c r="F48" s="94"/>
      <c r="G48" s="95"/>
      <c r="H48" s="98"/>
      <c r="I48" s="97"/>
      <c r="J48" s="98"/>
      <c r="K48" s="95"/>
      <c r="L48" s="98"/>
      <c r="M48" s="97"/>
      <c r="N48" s="98"/>
      <c r="O48" s="95"/>
      <c r="P48" s="99"/>
      <c r="Q48" s="96"/>
      <c r="R48" s="109"/>
      <c r="S48" s="94"/>
    </row>
    <row r="49" spans="1:19" ht="20.25">
      <c r="A49" s="113"/>
      <c r="B49" s="55"/>
      <c r="C49" s="67"/>
      <c r="D49" s="68"/>
      <c r="E49" s="69"/>
      <c r="F49" s="100"/>
      <c r="G49" s="82"/>
      <c r="H49" s="85"/>
      <c r="I49" s="84"/>
      <c r="J49" s="85"/>
      <c r="K49" s="82"/>
      <c r="L49" s="85"/>
      <c r="M49" s="84"/>
      <c r="N49" s="85"/>
      <c r="O49" s="82"/>
      <c r="P49" s="86"/>
      <c r="Q49" s="83"/>
      <c r="R49" s="107"/>
      <c r="S49" s="100"/>
    </row>
    <row r="50" spans="1:19" ht="20.25">
      <c r="A50" s="57"/>
      <c r="B50" s="55"/>
      <c r="C50" s="67"/>
      <c r="D50" s="68"/>
      <c r="E50" s="69"/>
      <c r="F50" s="87"/>
      <c r="G50" s="88"/>
      <c r="H50" s="85"/>
      <c r="I50" s="90"/>
      <c r="J50" s="85"/>
      <c r="K50" s="88"/>
      <c r="L50" s="85"/>
      <c r="M50" s="90"/>
      <c r="N50" s="85"/>
      <c r="O50" s="88"/>
      <c r="P50" s="86"/>
      <c r="Q50" s="89"/>
      <c r="R50" s="108"/>
      <c r="S50" s="100"/>
    </row>
    <row r="51" spans="1:19" ht="20.25">
      <c r="A51" s="115"/>
      <c r="B51" s="55"/>
      <c r="C51" s="67"/>
      <c r="D51" s="68"/>
      <c r="E51" s="69"/>
      <c r="F51" s="87"/>
      <c r="G51" s="88"/>
      <c r="H51" s="85"/>
      <c r="I51" s="90"/>
      <c r="J51" s="85"/>
      <c r="K51" s="88"/>
      <c r="L51" s="85"/>
      <c r="M51" s="90"/>
      <c r="N51" s="85"/>
      <c r="O51" s="88"/>
      <c r="P51" s="86"/>
      <c r="Q51" s="89"/>
      <c r="R51" s="108"/>
      <c r="S51" s="100"/>
    </row>
    <row r="52" spans="1:19" ht="20.25">
      <c r="A52" s="116"/>
      <c r="B52" s="55"/>
      <c r="C52" s="67"/>
      <c r="D52" s="68"/>
      <c r="E52" s="69"/>
      <c r="F52" s="87"/>
      <c r="G52" s="88"/>
      <c r="H52" s="85"/>
      <c r="I52" s="90"/>
      <c r="J52" s="85"/>
      <c r="K52" s="88"/>
      <c r="L52" s="85"/>
      <c r="M52" s="90"/>
      <c r="N52" s="85"/>
      <c r="O52" s="88"/>
      <c r="P52" s="86"/>
      <c r="Q52" s="89"/>
      <c r="R52" s="108"/>
      <c r="S52" s="100"/>
    </row>
    <row r="53" spans="1:19" ht="21" thickBot="1">
      <c r="A53" s="117"/>
      <c r="B53" s="56"/>
      <c r="C53" s="70"/>
      <c r="D53" s="71"/>
      <c r="E53" s="176"/>
      <c r="F53" s="94"/>
      <c r="G53" s="95"/>
      <c r="H53" s="98"/>
      <c r="I53" s="97"/>
      <c r="J53" s="98"/>
      <c r="K53" s="95"/>
      <c r="L53" s="98"/>
      <c r="M53" s="97"/>
      <c r="N53" s="98"/>
      <c r="O53" s="95"/>
      <c r="P53" s="99"/>
      <c r="Q53" s="96"/>
      <c r="R53" s="109"/>
      <c r="S53" s="94"/>
    </row>
    <row r="61" ht="20.25">
      <c r="D61" s="138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E53"/>
  <sheetViews>
    <sheetView zoomScalePageLayoutView="0" workbookViewId="0" topLeftCell="A38">
      <selection activeCell="A42" sqref="A42:S43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0.1367187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7" t="s">
        <v>9</v>
      </c>
      <c r="B1" s="218"/>
      <c r="C1" s="218"/>
      <c r="D1" s="218"/>
      <c r="E1" s="218"/>
      <c r="F1" s="219"/>
      <c r="G1" s="218" t="s">
        <v>27</v>
      </c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</row>
    <row r="2" spans="1:19" ht="22.5" customHeight="1" thickBot="1">
      <c r="A2" s="230" t="str">
        <f>input1!A2</f>
        <v>ชั้น ม.1/10 (ครูสาลีรัตน์, ครูอภิเดช)</v>
      </c>
      <c r="B2" s="229"/>
      <c r="C2" s="229"/>
      <c r="D2" s="229"/>
      <c r="E2" s="229"/>
      <c r="F2" s="231"/>
      <c r="G2" s="217" t="s">
        <v>20</v>
      </c>
      <c r="H2" s="219"/>
      <c r="I2" s="232" t="s">
        <v>21</v>
      </c>
      <c r="J2" s="232"/>
      <c r="K2" s="217" t="s">
        <v>22</v>
      </c>
      <c r="L2" s="219"/>
      <c r="M2" s="232" t="s">
        <v>23</v>
      </c>
      <c r="N2" s="232"/>
      <c r="O2" s="217" t="s">
        <v>24</v>
      </c>
      <c r="P2" s="219"/>
      <c r="Q2" s="73"/>
      <c r="R2" s="217" t="s">
        <v>25</v>
      </c>
      <c r="S2" s="219"/>
    </row>
    <row r="3" spans="1:19" ht="21.75" thickBot="1">
      <c r="A3" s="52" t="s">
        <v>4</v>
      </c>
      <c r="B3" s="53" t="s">
        <v>3</v>
      </c>
      <c r="C3" s="54" t="s">
        <v>5</v>
      </c>
      <c r="D3" s="53" t="s">
        <v>6</v>
      </c>
      <c r="E3" s="54" t="s">
        <v>7</v>
      </c>
      <c r="F3" s="74" t="s">
        <v>7</v>
      </c>
      <c r="G3" s="75" t="s">
        <v>18</v>
      </c>
      <c r="H3" s="76" t="s">
        <v>19</v>
      </c>
      <c r="I3" s="75" t="s">
        <v>18</v>
      </c>
      <c r="J3" s="77" t="s">
        <v>19</v>
      </c>
      <c r="K3" s="78" t="s">
        <v>18</v>
      </c>
      <c r="L3" s="76" t="s">
        <v>19</v>
      </c>
      <c r="M3" s="75" t="s">
        <v>18</v>
      </c>
      <c r="N3" s="77" t="s">
        <v>19</v>
      </c>
      <c r="O3" s="78" t="s">
        <v>18</v>
      </c>
      <c r="P3" s="79" t="s">
        <v>19</v>
      </c>
      <c r="Q3" s="80"/>
      <c r="R3" s="110" t="s">
        <v>18</v>
      </c>
      <c r="S3" s="53" t="s">
        <v>19</v>
      </c>
    </row>
    <row r="4" spans="1:19" s="6" customFormat="1" ht="18" customHeight="1">
      <c r="A4" s="113" t="s">
        <v>41</v>
      </c>
      <c r="B4" s="55" t="str">
        <f>input1!B4</f>
        <v>1/10</v>
      </c>
      <c r="C4" s="67" t="str">
        <f>input1!C4</f>
        <v>09276</v>
      </c>
      <c r="D4" s="68" t="str">
        <f>input1!D4</f>
        <v>เด็กชายกำแหง  ทองมาก</v>
      </c>
      <c r="E4" s="69">
        <f>input1!E4</f>
        <v>1</v>
      </c>
      <c r="F4" s="81" t="str">
        <f>IF(E4=1,"ชาย",IF(E4=2,"หญิง","-"))</f>
        <v>ชาย</v>
      </c>
      <c r="G4" s="82">
        <f>input2!AF4</f>
        <v>9</v>
      </c>
      <c r="H4" s="85" t="str">
        <f>IF(G4&gt;10,"เสี่ยง/มีปัญหา","ปกติ")</f>
        <v>ปกติ</v>
      </c>
      <c r="I4" s="84">
        <f>input2!AI4</f>
        <v>13</v>
      </c>
      <c r="J4" s="85" t="str">
        <f>IF(I4&gt;9,"เสี่ยง/มีปัญหา","ปกติ")</f>
        <v>เสี่ยง/มีปัญหา</v>
      </c>
      <c r="K4" s="82">
        <f>input2!AM4</f>
        <v>11</v>
      </c>
      <c r="L4" s="85" t="str">
        <f>IF(K4&gt;10,"เสี่ยง/มีปัญหา","ปกติ")</f>
        <v>เสี่ยง/มีปัญหา</v>
      </c>
      <c r="M4" s="84">
        <f>input2!AQ4</f>
        <v>9</v>
      </c>
      <c r="N4" s="85" t="str">
        <f>IF(M4&gt;9,"เสี่ยง/มีปัญหา","ปกติ")</f>
        <v>ปกติ</v>
      </c>
      <c r="O4" s="82">
        <f>input2!AS4</f>
        <v>7</v>
      </c>
      <c r="P4" s="86" t="str">
        <f>IF(O4&gt;10,"มีจุดแข็ง","ไม่มีจุดแข็ง")</f>
        <v>ไม่มีจุดแข็ง</v>
      </c>
      <c r="Q4" s="83">
        <f>G4+I4+K4+M4+O4</f>
        <v>49</v>
      </c>
      <c r="R4" s="107">
        <f>IF(Q4&lt;1,"-",Q4)</f>
        <v>49</v>
      </c>
      <c r="S4" s="100" t="str">
        <f>IF(R4&gt;48,"เสี่ยง/มีปัญหา","ปกติ")</f>
        <v>เสี่ยง/มีปัญหา</v>
      </c>
    </row>
    <row r="5" spans="1:19" s="6" customFormat="1" ht="18" customHeight="1">
      <c r="A5" s="57" t="s">
        <v>42</v>
      </c>
      <c r="B5" s="55" t="str">
        <f>input1!B5</f>
        <v>1/10</v>
      </c>
      <c r="C5" s="67" t="str">
        <f>input1!C5</f>
        <v>09277</v>
      </c>
      <c r="D5" s="68" t="str">
        <f>input1!D5</f>
        <v>เด็กชายจิตริน  ไก่จันทร์</v>
      </c>
      <c r="E5" s="69">
        <f>input1!E5</f>
        <v>1</v>
      </c>
      <c r="F5" s="87" t="str">
        <f aca="true" t="shared" si="0" ref="F5:F20">IF(E5=1,"ชาย",IF(E5=2,"หญิง","-"))</f>
        <v>ชาย</v>
      </c>
      <c r="G5" s="88">
        <f>input2!AF5</f>
        <v>8</v>
      </c>
      <c r="H5" s="85" t="str">
        <f aca="true" t="shared" si="1" ref="H5:H20">IF(G5&gt;10,"เสี่ยง/มีปัญหา","ปกติ")</f>
        <v>ปกติ</v>
      </c>
      <c r="I5" s="90">
        <f>input2!AI5</f>
        <v>15</v>
      </c>
      <c r="J5" s="85" t="str">
        <f aca="true" t="shared" si="2" ref="J5:J20">IF(I5&gt;9,"เสี่ยง/มีปัญหา","ปกติ")</f>
        <v>เสี่ยง/มีปัญหา</v>
      </c>
      <c r="K5" s="88">
        <f>input2!AM5</f>
        <v>13</v>
      </c>
      <c r="L5" s="85" t="str">
        <f aca="true" t="shared" si="3" ref="L5:L20">IF(K5&gt;10,"เสี่ยง/มีปัญหา","ปกติ")</f>
        <v>เสี่ยง/มีปัญหา</v>
      </c>
      <c r="M5" s="90">
        <f>input2!AQ5</f>
        <v>8</v>
      </c>
      <c r="N5" s="85" t="str">
        <f aca="true" t="shared" si="4" ref="N5:N20">IF(M5&gt;9,"เสี่ยง/มีปัญหา","ปกติ")</f>
        <v>ปกติ</v>
      </c>
      <c r="O5" s="88">
        <f>input2!AS5</f>
        <v>5</v>
      </c>
      <c r="P5" s="86" t="str">
        <f aca="true" t="shared" si="5" ref="P5:P20">IF(O5&gt;10,"มีจุดแข็ง","ไม่มีจุดแข็ง")</f>
        <v>ไม่มีจุดแข็ง</v>
      </c>
      <c r="Q5" s="89">
        <f aca="true" t="shared" si="6" ref="Q5:Q20">G5+I5+K5+M5+O5</f>
        <v>49</v>
      </c>
      <c r="R5" s="108">
        <f aca="true" t="shared" si="7" ref="R5:R20">IF(Q5&lt;1,"-",Q5)</f>
        <v>49</v>
      </c>
      <c r="S5" s="100" t="str">
        <f aca="true" t="shared" si="8" ref="S5:S20">IF(R5&gt;48,"เสี่ยง/มีปัญหา","ปกติ")</f>
        <v>เสี่ยง/มีปัญหา</v>
      </c>
    </row>
    <row r="6" spans="1:19" s="6" customFormat="1" ht="18" customHeight="1">
      <c r="A6" s="115" t="s">
        <v>43</v>
      </c>
      <c r="B6" s="55" t="str">
        <f>input1!B6</f>
        <v>1/10</v>
      </c>
      <c r="C6" s="67" t="str">
        <f>input1!C6</f>
        <v>09279</v>
      </c>
      <c r="D6" s="68" t="str">
        <f>input1!D6</f>
        <v>เด็กชายจิรพงศ์  ชนะจอหอ</v>
      </c>
      <c r="E6" s="69">
        <f>input1!E6</f>
        <v>1</v>
      </c>
      <c r="F6" s="87" t="str">
        <f t="shared" si="0"/>
        <v>ชาย</v>
      </c>
      <c r="G6" s="88">
        <f>input2!AF6</f>
        <v>8</v>
      </c>
      <c r="H6" s="85" t="str">
        <f t="shared" si="1"/>
        <v>ปกติ</v>
      </c>
      <c r="I6" s="90">
        <f>input2!AI6</f>
        <v>13</v>
      </c>
      <c r="J6" s="85" t="str">
        <f t="shared" si="2"/>
        <v>เสี่ยง/มีปัญหา</v>
      </c>
      <c r="K6" s="88">
        <f>input2!AM6</f>
        <v>10</v>
      </c>
      <c r="L6" s="85" t="str">
        <f t="shared" si="3"/>
        <v>ปกติ</v>
      </c>
      <c r="M6" s="90">
        <f>input2!AQ6</f>
        <v>8</v>
      </c>
      <c r="N6" s="85" t="str">
        <f t="shared" si="4"/>
        <v>ปกติ</v>
      </c>
      <c r="O6" s="88">
        <f>input2!AS6</f>
        <v>5</v>
      </c>
      <c r="P6" s="86" t="str">
        <f t="shared" si="5"/>
        <v>ไม่มีจุดแข็ง</v>
      </c>
      <c r="Q6" s="89">
        <f t="shared" si="6"/>
        <v>44</v>
      </c>
      <c r="R6" s="108">
        <f t="shared" si="7"/>
        <v>44</v>
      </c>
      <c r="S6" s="100" t="str">
        <f t="shared" si="8"/>
        <v>ปกติ</v>
      </c>
    </row>
    <row r="7" spans="1:19" s="6" customFormat="1" ht="18" customHeight="1">
      <c r="A7" s="116" t="s">
        <v>44</v>
      </c>
      <c r="B7" s="55" t="str">
        <f>input1!B7</f>
        <v>1/10</v>
      </c>
      <c r="C7" s="67" t="str">
        <f>input1!C7</f>
        <v>09280</v>
      </c>
      <c r="D7" s="68" t="str">
        <f>input1!D7</f>
        <v>เด็กชายจิรภัทร  ศรีหาภูธร</v>
      </c>
      <c r="E7" s="69">
        <f>input1!E7</f>
        <v>1</v>
      </c>
      <c r="F7" s="87" t="str">
        <f t="shared" si="0"/>
        <v>ชาย</v>
      </c>
      <c r="G7" s="88">
        <f>input2!AF7</f>
        <v>8</v>
      </c>
      <c r="H7" s="85" t="str">
        <f t="shared" si="1"/>
        <v>ปกติ</v>
      </c>
      <c r="I7" s="90">
        <f>input2!AI7</f>
        <v>13</v>
      </c>
      <c r="J7" s="85" t="str">
        <f t="shared" si="2"/>
        <v>เสี่ยง/มีปัญหา</v>
      </c>
      <c r="K7" s="88">
        <f>input2!AM7</f>
        <v>10</v>
      </c>
      <c r="L7" s="85" t="str">
        <f t="shared" si="3"/>
        <v>ปกติ</v>
      </c>
      <c r="M7" s="90">
        <f>input2!AQ7</f>
        <v>9</v>
      </c>
      <c r="N7" s="85" t="str">
        <f t="shared" si="4"/>
        <v>ปกติ</v>
      </c>
      <c r="O7" s="88">
        <f>input2!AS7</f>
        <v>5</v>
      </c>
      <c r="P7" s="86" t="str">
        <f t="shared" si="5"/>
        <v>ไม่มีจุดแข็ง</v>
      </c>
      <c r="Q7" s="89">
        <f t="shared" si="6"/>
        <v>45</v>
      </c>
      <c r="R7" s="108">
        <f t="shared" si="7"/>
        <v>45</v>
      </c>
      <c r="S7" s="100" t="str">
        <f t="shared" si="8"/>
        <v>ปกติ</v>
      </c>
    </row>
    <row r="8" spans="1:19" s="6" customFormat="1" ht="18" customHeight="1" thickBot="1">
      <c r="A8" s="117" t="s">
        <v>45</v>
      </c>
      <c r="B8" s="56" t="str">
        <f>input1!B8</f>
        <v>1/10</v>
      </c>
      <c r="C8" s="91" t="str">
        <f>input1!C8</f>
        <v>09282</v>
      </c>
      <c r="D8" s="92" t="str">
        <f>input1!D8</f>
        <v>เด็กชายชลธิชาติ  ฮกหล่อ</v>
      </c>
      <c r="E8" s="93">
        <f>input1!E8</f>
        <v>1</v>
      </c>
      <c r="F8" s="94" t="str">
        <f t="shared" si="0"/>
        <v>ชาย</v>
      </c>
      <c r="G8" s="95">
        <f>input2!AF8</f>
        <v>7</v>
      </c>
      <c r="H8" s="98" t="str">
        <f t="shared" si="1"/>
        <v>ปกติ</v>
      </c>
      <c r="I8" s="97">
        <f>input2!AI8</f>
        <v>13</v>
      </c>
      <c r="J8" s="98" t="str">
        <f t="shared" si="2"/>
        <v>เสี่ยง/มีปัญหา</v>
      </c>
      <c r="K8" s="95">
        <f>input2!AM8</f>
        <v>12</v>
      </c>
      <c r="L8" s="98" t="str">
        <f t="shared" si="3"/>
        <v>เสี่ยง/มีปัญหา</v>
      </c>
      <c r="M8" s="97">
        <f>input2!AQ8</f>
        <v>9</v>
      </c>
      <c r="N8" s="98" t="str">
        <f t="shared" si="4"/>
        <v>ปกติ</v>
      </c>
      <c r="O8" s="95">
        <f>input2!AS8</f>
        <v>5</v>
      </c>
      <c r="P8" s="99" t="str">
        <f t="shared" si="5"/>
        <v>ไม่มีจุดแข็ง</v>
      </c>
      <c r="Q8" s="96">
        <f t="shared" si="6"/>
        <v>46</v>
      </c>
      <c r="R8" s="109">
        <f t="shared" si="7"/>
        <v>46</v>
      </c>
      <c r="S8" s="94" t="str">
        <f t="shared" si="8"/>
        <v>ปกติ</v>
      </c>
    </row>
    <row r="9" spans="1:19" s="6" customFormat="1" ht="18" customHeight="1">
      <c r="A9" s="113" t="s">
        <v>46</v>
      </c>
      <c r="B9" s="55" t="str">
        <f>input1!B9</f>
        <v>1/10</v>
      </c>
      <c r="C9" s="67" t="str">
        <f>input1!C9</f>
        <v>09283</v>
      </c>
      <c r="D9" s="68" t="str">
        <f>input1!D9</f>
        <v>เด็กชายไชยณรงค์  บุกขุนทด</v>
      </c>
      <c r="E9" s="69">
        <f>input1!E9</f>
        <v>1</v>
      </c>
      <c r="F9" s="100" t="str">
        <f t="shared" si="0"/>
        <v>ชาย</v>
      </c>
      <c r="G9" s="82">
        <f>input2!AF9</f>
        <v>7</v>
      </c>
      <c r="H9" s="85" t="str">
        <f t="shared" si="1"/>
        <v>ปกติ</v>
      </c>
      <c r="I9" s="84">
        <f>input2!AI9</f>
        <v>12</v>
      </c>
      <c r="J9" s="85" t="str">
        <f t="shared" si="2"/>
        <v>เสี่ยง/มีปัญหา</v>
      </c>
      <c r="K9" s="82">
        <f>input2!AM9</f>
        <v>11</v>
      </c>
      <c r="L9" s="85" t="str">
        <f t="shared" si="3"/>
        <v>เสี่ยง/มีปัญหา</v>
      </c>
      <c r="M9" s="84">
        <f>input2!AQ9</f>
        <v>9</v>
      </c>
      <c r="N9" s="85" t="str">
        <f t="shared" si="4"/>
        <v>ปกติ</v>
      </c>
      <c r="O9" s="82">
        <f>input2!AS9</f>
        <v>5</v>
      </c>
      <c r="P9" s="86" t="str">
        <f t="shared" si="5"/>
        <v>ไม่มีจุดแข็ง</v>
      </c>
      <c r="Q9" s="83">
        <f t="shared" si="6"/>
        <v>44</v>
      </c>
      <c r="R9" s="107">
        <f t="shared" si="7"/>
        <v>44</v>
      </c>
      <c r="S9" s="100" t="str">
        <f t="shared" si="8"/>
        <v>ปกติ</v>
      </c>
    </row>
    <row r="10" spans="1:19" s="6" customFormat="1" ht="18" customHeight="1">
      <c r="A10" s="57" t="s">
        <v>47</v>
      </c>
      <c r="B10" s="55" t="str">
        <f>input1!B10</f>
        <v>1/10</v>
      </c>
      <c r="C10" s="67" t="str">
        <f>input1!C10</f>
        <v>09306</v>
      </c>
      <c r="D10" s="68" t="str">
        <f>input1!D10</f>
        <v>เด็กชายณัฐนันท์  แก้วประเสริฐ</v>
      </c>
      <c r="E10" s="69">
        <f>input1!E10</f>
        <v>1</v>
      </c>
      <c r="F10" s="87" t="str">
        <f t="shared" si="0"/>
        <v>ชาย</v>
      </c>
      <c r="G10" s="88">
        <f>input2!AF10</f>
        <v>7</v>
      </c>
      <c r="H10" s="85" t="str">
        <f t="shared" si="1"/>
        <v>ปกติ</v>
      </c>
      <c r="I10" s="90">
        <f>input2!AI10</f>
        <v>12</v>
      </c>
      <c r="J10" s="85" t="str">
        <f t="shared" si="2"/>
        <v>เสี่ยง/มีปัญหา</v>
      </c>
      <c r="K10" s="88">
        <f>input2!AM10</f>
        <v>10</v>
      </c>
      <c r="L10" s="85" t="str">
        <f t="shared" si="3"/>
        <v>ปกติ</v>
      </c>
      <c r="M10" s="90">
        <f>input2!AQ10</f>
        <v>9</v>
      </c>
      <c r="N10" s="85" t="str">
        <f t="shared" si="4"/>
        <v>ปกติ</v>
      </c>
      <c r="O10" s="88">
        <f>input2!AS10</f>
        <v>5</v>
      </c>
      <c r="P10" s="86" t="str">
        <f t="shared" si="5"/>
        <v>ไม่มีจุดแข็ง</v>
      </c>
      <c r="Q10" s="89">
        <f t="shared" si="6"/>
        <v>43</v>
      </c>
      <c r="R10" s="108">
        <f t="shared" si="7"/>
        <v>43</v>
      </c>
      <c r="S10" s="100" t="str">
        <f t="shared" si="8"/>
        <v>ปกติ</v>
      </c>
    </row>
    <row r="11" spans="1:19" s="6" customFormat="1" ht="18" customHeight="1">
      <c r="A11" s="115" t="s">
        <v>48</v>
      </c>
      <c r="B11" s="55" t="str">
        <f>input1!B11</f>
        <v>1/10</v>
      </c>
      <c r="C11" s="67" t="str">
        <f>input1!C11</f>
        <v>09284</v>
      </c>
      <c r="D11" s="68" t="str">
        <f>input1!D11</f>
        <v>เด็กชายณัฐภัทร  พรหมศรี</v>
      </c>
      <c r="E11" s="69">
        <f>input1!E11</f>
        <v>1</v>
      </c>
      <c r="F11" s="87" t="str">
        <f t="shared" si="0"/>
        <v>ชาย</v>
      </c>
      <c r="G11" s="88">
        <f>input2!AF11</f>
        <v>6</v>
      </c>
      <c r="H11" s="85" t="str">
        <f t="shared" si="1"/>
        <v>ปกติ</v>
      </c>
      <c r="I11" s="90">
        <f>input2!AI11</f>
        <v>12</v>
      </c>
      <c r="J11" s="85" t="str">
        <f t="shared" si="2"/>
        <v>เสี่ยง/มีปัญหา</v>
      </c>
      <c r="K11" s="88">
        <f>input2!AM11</f>
        <v>10</v>
      </c>
      <c r="L11" s="85" t="str">
        <f t="shared" si="3"/>
        <v>ปกติ</v>
      </c>
      <c r="M11" s="90">
        <f>input2!AQ11</f>
        <v>9</v>
      </c>
      <c r="N11" s="85" t="str">
        <f t="shared" si="4"/>
        <v>ปกติ</v>
      </c>
      <c r="O11" s="88">
        <f>input2!AS11</f>
        <v>5</v>
      </c>
      <c r="P11" s="86" t="str">
        <f t="shared" si="5"/>
        <v>ไม่มีจุดแข็ง</v>
      </c>
      <c r="Q11" s="89">
        <f t="shared" si="6"/>
        <v>42</v>
      </c>
      <c r="R11" s="108">
        <f t="shared" si="7"/>
        <v>42</v>
      </c>
      <c r="S11" s="100" t="str">
        <f t="shared" si="8"/>
        <v>ปกติ</v>
      </c>
    </row>
    <row r="12" spans="1:19" s="6" customFormat="1" ht="18" customHeight="1">
      <c r="A12" s="116" t="s">
        <v>49</v>
      </c>
      <c r="B12" s="55" t="str">
        <f>input1!B12</f>
        <v>1/10</v>
      </c>
      <c r="C12" s="67" t="str">
        <f>input1!C12</f>
        <v>09285</v>
      </c>
      <c r="D12" s="68" t="str">
        <f>input1!D12</f>
        <v>เด็กชายณัฐวุฒิ  รามคล้าย</v>
      </c>
      <c r="E12" s="69">
        <f>input1!E12</f>
        <v>1</v>
      </c>
      <c r="F12" s="87" t="str">
        <f t="shared" si="0"/>
        <v>ชาย</v>
      </c>
      <c r="G12" s="88">
        <f>input2!AF12</f>
        <v>7</v>
      </c>
      <c r="H12" s="85" t="str">
        <f t="shared" si="1"/>
        <v>ปกติ</v>
      </c>
      <c r="I12" s="90">
        <f>input2!AI12</f>
        <v>12</v>
      </c>
      <c r="J12" s="85" t="str">
        <f t="shared" si="2"/>
        <v>เสี่ยง/มีปัญหา</v>
      </c>
      <c r="K12" s="88">
        <f>input2!AM12</f>
        <v>11</v>
      </c>
      <c r="L12" s="85" t="str">
        <f t="shared" si="3"/>
        <v>เสี่ยง/มีปัญหา</v>
      </c>
      <c r="M12" s="90">
        <f>input2!AQ12</f>
        <v>9</v>
      </c>
      <c r="N12" s="85" t="str">
        <f t="shared" si="4"/>
        <v>ปกติ</v>
      </c>
      <c r="O12" s="88">
        <f>input2!AS12</f>
        <v>5</v>
      </c>
      <c r="P12" s="86" t="str">
        <f t="shared" si="5"/>
        <v>ไม่มีจุดแข็ง</v>
      </c>
      <c r="Q12" s="89">
        <f t="shared" si="6"/>
        <v>44</v>
      </c>
      <c r="R12" s="108">
        <f t="shared" si="7"/>
        <v>44</v>
      </c>
      <c r="S12" s="100" t="str">
        <f t="shared" si="8"/>
        <v>ปกติ</v>
      </c>
    </row>
    <row r="13" spans="1:19" s="6" customFormat="1" ht="18" customHeight="1" thickBot="1">
      <c r="A13" s="117" t="s">
        <v>50</v>
      </c>
      <c r="B13" s="56" t="str">
        <f>input1!B13</f>
        <v>1/10</v>
      </c>
      <c r="C13" s="91" t="str">
        <f>input1!C13</f>
        <v>09286</v>
      </c>
      <c r="D13" s="92" t="str">
        <f>input1!D13</f>
        <v>เด็กชายติณณภพ  ธนาวุฒิ</v>
      </c>
      <c r="E13" s="93">
        <f>input1!E13</f>
        <v>1</v>
      </c>
      <c r="F13" s="94" t="str">
        <f t="shared" si="0"/>
        <v>ชาย</v>
      </c>
      <c r="G13" s="95">
        <f>input2!AF13</f>
        <v>1</v>
      </c>
      <c r="H13" s="98" t="str">
        <f t="shared" si="1"/>
        <v>ปกติ</v>
      </c>
      <c r="I13" s="97">
        <f>input2!AI13</f>
        <v>13</v>
      </c>
      <c r="J13" s="98" t="str">
        <f t="shared" si="2"/>
        <v>เสี่ยง/มีปัญหา</v>
      </c>
      <c r="K13" s="95">
        <f>input2!AM13</f>
        <v>11</v>
      </c>
      <c r="L13" s="98" t="str">
        <f t="shared" si="3"/>
        <v>เสี่ยง/มีปัญหา</v>
      </c>
      <c r="M13" s="97">
        <f>input2!AQ13</f>
        <v>9</v>
      </c>
      <c r="N13" s="98" t="str">
        <f t="shared" si="4"/>
        <v>ปกติ</v>
      </c>
      <c r="O13" s="95">
        <f>input2!AS13</f>
        <v>5</v>
      </c>
      <c r="P13" s="99" t="str">
        <f t="shared" si="5"/>
        <v>ไม่มีจุดแข็ง</v>
      </c>
      <c r="Q13" s="96">
        <f t="shared" si="6"/>
        <v>39</v>
      </c>
      <c r="R13" s="109">
        <f t="shared" si="7"/>
        <v>39</v>
      </c>
      <c r="S13" s="94" t="str">
        <f t="shared" si="8"/>
        <v>ปกติ</v>
      </c>
    </row>
    <row r="14" spans="1:19" s="6" customFormat="1" ht="18" customHeight="1">
      <c r="A14" s="113" t="s">
        <v>51</v>
      </c>
      <c r="B14" s="55" t="str">
        <f>input1!B14</f>
        <v>1/10</v>
      </c>
      <c r="C14" s="67" t="str">
        <f>input1!C14</f>
        <v>09287</v>
      </c>
      <c r="D14" s="68" t="str">
        <f>input1!D14</f>
        <v>เด็กชายเตชสิทธิ์  เพ็งพิภาค</v>
      </c>
      <c r="E14" s="69">
        <f>input1!E14</f>
        <v>1</v>
      </c>
      <c r="F14" s="100" t="str">
        <f t="shared" si="0"/>
        <v>ชาย</v>
      </c>
      <c r="G14" s="82">
        <f>input2!AF14</f>
        <v>6</v>
      </c>
      <c r="H14" s="85" t="str">
        <f t="shared" si="1"/>
        <v>ปกติ</v>
      </c>
      <c r="I14" s="84">
        <f>input2!AI14</f>
        <v>12</v>
      </c>
      <c r="J14" s="85" t="str">
        <f t="shared" si="2"/>
        <v>เสี่ยง/มีปัญหา</v>
      </c>
      <c r="K14" s="82">
        <f>input2!AM14</f>
        <v>11</v>
      </c>
      <c r="L14" s="85" t="str">
        <f t="shared" si="3"/>
        <v>เสี่ยง/มีปัญหา</v>
      </c>
      <c r="M14" s="84">
        <f>input2!AQ14</f>
        <v>9</v>
      </c>
      <c r="N14" s="85" t="str">
        <f t="shared" si="4"/>
        <v>ปกติ</v>
      </c>
      <c r="O14" s="82">
        <f>input2!AS14</f>
        <v>5</v>
      </c>
      <c r="P14" s="86" t="str">
        <f t="shared" si="5"/>
        <v>ไม่มีจุดแข็ง</v>
      </c>
      <c r="Q14" s="83">
        <f t="shared" si="6"/>
        <v>43</v>
      </c>
      <c r="R14" s="107">
        <f t="shared" si="7"/>
        <v>43</v>
      </c>
      <c r="S14" s="100" t="str">
        <f t="shared" si="8"/>
        <v>ปกติ</v>
      </c>
    </row>
    <row r="15" spans="1:19" s="6" customFormat="1" ht="18" customHeight="1">
      <c r="A15" s="57" t="s">
        <v>52</v>
      </c>
      <c r="B15" s="55" t="str">
        <f>input1!B15</f>
        <v>1/10</v>
      </c>
      <c r="C15" s="67" t="str">
        <f>input1!C15</f>
        <v>09288</v>
      </c>
      <c r="D15" s="68" t="str">
        <f>input1!D15</f>
        <v>เด็กชายธรรมวัฒต์  ดคณา</v>
      </c>
      <c r="E15" s="69">
        <f>input1!E15</f>
        <v>1</v>
      </c>
      <c r="F15" s="87" t="str">
        <f t="shared" si="0"/>
        <v>ชาย</v>
      </c>
      <c r="G15" s="88">
        <f>input2!AF15</f>
        <v>6</v>
      </c>
      <c r="H15" s="85" t="str">
        <f t="shared" si="1"/>
        <v>ปกติ</v>
      </c>
      <c r="I15" s="90">
        <f>input2!AI15</f>
        <v>12</v>
      </c>
      <c r="J15" s="85" t="str">
        <f t="shared" si="2"/>
        <v>เสี่ยง/มีปัญหา</v>
      </c>
      <c r="K15" s="88">
        <f>input2!AM15</f>
        <v>12</v>
      </c>
      <c r="L15" s="85" t="str">
        <f t="shared" si="3"/>
        <v>เสี่ยง/มีปัญหา</v>
      </c>
      <c r="M15" s="90">
        <f>input2!AQ15</f>
        <v>9</v>
      </c>
      <c r="N15" s="85" t="str">
        <f t="shared" si="4"/>
        <v>ปกติ</v>
      </c>
      <c r="O15" s="88">
        <f>input2!AS15</f>
        <v>5</v>
      </c>
      <c r="P15" s="86" t="str">
        <f t="shared" si="5"/>
        <v>ไม่มีจุดแข็ง</v>
      </c>
      <c r="Q15" s="89">
        <f t="shared" si="6"/>
        <v>44</v>
      </c>
      <c r="R15" s="108">
        <f t="shared" si="7"/>
        <v>44</v>
      </c>
      <c r="S15" s="100" t="str">
        <f t="shared" si="8"/>
        <v>ปกติ</v>
      </c>
    </row>
    <row r="16" spans="1:19" s="6" customFormat="1" ht="18" customHeight="1">
      <c r="A16" s="115" t="s">
        <v>53</v>
      </c>
      <c r="B16" s="55" t="str">
        <f>input1!B16</f>
        <v>1/10</v>
      </c>
      <c r="C16" s="67" t="str">
        <f>input1!C16</f>
        <v>09289</v>
      </c>
      <c r="D16" s="68" t="str">
        <f>input1!D16</f>
        <v>เด็กชายธีมากร  น้ำเงิน</v>
      </c>
      <c r="E16" s="69">
        <f>input1!E16</f>
        <v>1</v>
      </c>
      <c r="F16" s="87" t="str">
        <f t="shared" si="0"/>
        <v>ชาย</v>
      </c>
      <c r="G16" s="88">
        <f>input2!AF16</f>
        <v>6</v>
      </c>
      <c r="H16" s="85" t="str">
        <f t="shared" si="1"/>
        <v>ปกติ</v>
      </c>
      <c r="I16" s="90">
        <f>input2!AI16</f>
        <v>12</v>
      </c>
      <c r="J16" s="85" t="str">
        <f t="shared" si="2"/>
        <v>เสี่ยง/มีปัญหา</v>
      </c>
      <c r="K16" s="88">
        <f>input2!AM16</f>
        <v>11</v>
      </c>
      <c r="L16" s="85" t="str">
        <f t="shared" si="3"/>
        <v>เสี่ยง/มีปัญหา</v>
      </c>
      <c r="M16" s="90">
        <f>input2!AQ16</f>
        <v>9</v>
      </c>
      <c r="N16" s="85" t="str">
        <f t="shared" si="4"/>
        <v>ปกติ</v>
      </c>
      <c r="O16" s="88">
        <f>input2!AS16</f>
        <v>5</v>
      </c>
      <c r="P16" s="86" t="str">
        <f t="shared" si="5"/>
        <v>ไม่มีจุดแข็ง</v>
      </c>
      <c r="Q16" s="89">
        <f t="shared" si="6"/>
        <v>43</v>
      </c>
      <c r="R16" s="108">
        <f t="shared" si="7"/>
        <v>43</v>
      </c>
      <c r="S16" s="100" t="str">
        <f t="shared" si="8"/>
        <v>ปกติ</v>
      </c>
    </row>
    <row r="17" spans="1:19" s="6" customFormat="1" ht="18" customHeight="1">
      <c r="A17" s="116" t="s">
        <v>54</v>
      </c>
      <c r="B17" s="55" t="str">
        <f>input1!B17</f>
        <v>1/10</v>
      </c>
      <c r="C17" s="67" t="str">
        <f>input1!C17</f>
        <v>09290</v>
      </c>
      <c r="D17" s="68" t="str">
        <f>input1!D17</f>
        <v>เด็กชายนัทวุฒิ  ลอยดี</v>
      </c>
      <c r="E17" s="69">
        <f>input1!E17</f>
        <v>1</v>
      </c>
      <c r="F17" s="87" t="str">
        <f t="shared" si="0"/>
        <v>ชาย</v>
      </c>
      <c r="G17" s="88">
        <f>input2!AF17</f>
        <v>6</v>
      </c>
      <c r="H17" s="85" t="str">
        <f t="shared" si="1"/>
        <v>ปกติ</v>
      </c>
      <c r="I17" s="90">
        <f>input2!AI17</f>
        <v>12</v>
      </c>
      <c r="J17" s="85" t="str">
        <f t="shared" si="2"/>
        <v>เสี่ยง/มีปัญหา</v>
      </c>
      <c r="K17" s="88">
        <f>input2!AM17</f>
        <v>10</v>
      </c>
      <c r="L17" s="85" t="str">
        <f t="shared" si="3"/>
        <v>ปกติ</v>
      </c>
      <c r="M17" s="90">
        <f>input2!AQ17</f>
        <v>9</v>
      </c>
      <c r="N17" s="85" t="str">
        <f t="shared" si="4"/>
        <v>ปกติ</v>
      </c>
      <c r="O17" s="88">
        <f>input2!AS17</f>
        <v>5</v>
      </c>
      <c r="P17" s="86" t="str">
        <f t="shared" si="5"/>
        <v>ไม่มีจุดแข็ง</v>
      </c>
      <c r="Q17" s="89">
        <f t="shared" si="6"/>
        <v>42</v>
      </c>
      <c r="R17" s="108">
        <f t="shared" si="7"/>
        <v>42</v>
      </c>
      <c r="S17" s="100" t="str">
        <f t="shared" si="8"/>
        <v>ปกติ</v>
      </c>
    </row>
    <row r="18" spans="1:19" s="6" customFormat="1" ht="18" customHeight="1" thickBot="1">
      <c r="A18" s="117" t="s">
        <v>55</v>
      </c>
      <c r="B18" s="56" t="str">
        <f>input1!B18</f>
        <v>1/10</v>
      </c>
      <c r="C18" s="91" t="str">
        <f>input1!C18</f>
        <v>09291</v>
      </c>
      <c r="D18" s="92" t="str">
        <f>input1!D18</f>
        <v>เด็กชายปกรณ์  เดชพร</v>
      </c>
      <c r="E18" s="93">
        <f>input1!E18</f>
        <v>1</v>
      </c>
      <c r="F18" s="94" t="str">
        <f t="shared" si="0"/>
        <v>ชาย</v>
      </c>
      <c r="G18" s="95">
        <f>input2!AF18</f>
        <v>7</v>
      </c>
      <c r="H18" s="98" t="str">
        <f t="shared" si="1"/>
        <v>ปกติ</v>
      </c>
      <c r="I18" s="97">
        <f>input2!AI18</f>
        <v>12</v>
      </c>
      <c r="J18" s="98" t="str">
        <f t="shared" si="2"/>
        <v>เสี่ยง/มีปัญหา</v>
      </c>
      <c r="K18" s="95">
        <f>input2!AM18</f>
        <v>11</v>
      </c>
      <c r="L18" s="98" t="str">
        <f t="shared" si="3"/>
        <v>เสี่ยง/มีปัญหา</v>
      </c>
      <c r="M18" s="97">
        <f>input2!AQ18</f>
        <v>9</v>
      </c>
      <c r="N18" s="98" t="str">
        <f t="shared" si="4"/>
        <v>ปกติ</v>
      </c>
      <c r="O18" s="95">
        <f>input2!AS18</f>
        <v>5</v>
      </c>
      <c r="P18" s="99" t="str">
        <f t="shared" si="5"/>
        <v>ไม่มีจุดแข็ง</v>
      </c>
      <c r="Q18" s="96">
        <f t="shared" si="6"/>
        <v>44</v>
      </c>
      <c r="R18" s="109">
        <f t="shared" si="7"/>
        <v>44</v>
      </c>
      <c r="S18" s="94" t="str">
        <f t="shared" si="8"/>
        <v>ปกติ</v>
      </c>
    </row>
    <row r="19" spans="1:19" s="6" customFormat="1" ht="18" customHeight="1">
      <c r="A19" s="113" t="s">
        <v>56</v>
      </c>
      <c r="B19" s="55" t="str">
        <f>input1!B19</f>
        <v>1/10</v>
      </c>
      <c r="C19" s="67" t="str">
        <f>input1!C19</f>
        <v>09292</v>
      </c>
      <c r="D19" s="68" t="str">
        <f>input1!D19</f>
        <v>เด็กชายปัญญวัฒน์  สังข์ทอง</v>
      </c>
      <c r="E19" s="69">
        <f>input1!E19</f>
        <v>1</v>
      </c>
      <c r="F19" s="100" t="str">
        <f t="shared" si="0"/>
        <v>ชาย</v>
      </c>
      <c r="G19" s="82">
        <f>input2!AF19</f>
        <v>6</v>
      </c>
      <c r="H19" s="85" t="str">
        <f t="shared" si="1"/>
        <v>ปกติ</v>
      </c>
      <c r="I19" s="84">
        <f>input2!AI19</f>
        <v>12</v>
      </c>
      <c r="J19" s="85" t="str">
        <f t="shared" si="2"/>
        <v>เสี่ยง/มีปัญหา</v>
      </c>
      <c r="K19" s="82">
        <f>input2!AM19</f>
        <v>11</v>
      </c>
      <c r="L19" s="85" t="str">
        <f t="shared" si="3"/>
        <v>เสี่ยง/มีปัญหา</v>
      </c>
      <c r="M19" s="84">
        <f>input2!AQ19</f>
        <v>9</v>
      </c>
      <c r="N19" s="85" t="str">
        <f t="shared" si="4"/>
        <v>ปกติ</v>
      </c>
      <c r="O19" s="82">
        <f>input2!AS19</f>
        <v>5</v>
      </c>
      <c r="P19" s="86" t="str">
        <f t="shared" si="5"/>
        <v>ไม่มีจุดแข็ง</v>
      </c>
      <c r="Q19" s="83">
        <f t="shared" si="6"/>
        <v>43</v>
      </c>
      <c r="R19" s="107">
        <f t="shared" si="7"/>
        <v>43</v>
      </c>
      <c r="S19" s="100" t="str">
        <f t="shared" si="8"/>
        <v>ปกติ</v>
      </c>
    </row>
    <row r="20" spans="1:31" s="6" customFormat="1" ht="18" customHeight="1">
      <c r="A20" s="57" t="s">
        <v>12</v>
      </c>
      <c r="B20" s="55" t="str">
        <f>input1!B20</f>
        <v>1/10</v>
      </c>
      <c r="C20" s="67" t="str">
        <f>input1!C20</f>
        <v>09293</v>
      </c>
      <c r="D20" s="68" t="str">
        <f>input1!D20</f>
        <v>เด็กชายปาราเมศ  เครือหวัง</v>
      </c>
      <c r="E20" s="69">
        <f>input1!E20</f>
        <v>1</v>
      </c>
      <c r="F20" s="87" t="str">
        <f t="shared" si="0"/>
        <v>ชาย</v>
      </c>
      <c r="G20" s="88">
        <f>input2!AF20</f>
        <v>6</v>
      </c>
      <c r="H20" s="85" t="str">
        <f t="shared" si="1"/>
        <v>ปกติ</v>
      </c>
      <c r="I20" s="90">
        <f>input2!AI20</f>
        <v>13</v>
      </c>
      <c r="J20" s="85" t="str">
        <f t="shared" si="2"/>
        <v>เสี่ยง/มีปัญหา</v>
      </c>
      <c r="K20" s="88">
        <f>input2!AM20</f>
        <v>12</v>
      </c>
      <c r="L20" s="85" t="str">
        <f t="shared" si="3"/>
        <v>เสี่ยง/มีปัญหา</v>
      </c>
      <c r="M20" s="90">
        <f>input2!AQ20</f>
        <v>9</v>
      </c>
      <c r="N20" s="85" t="str">
        <f t="shared" si="4"/>
        <v>ปกติ</v>
      </c>
      <c r="O20" s="88">
        <f>input2!AS20</f>
        <v>5</v>
      </c>
      <c r="P20" s="86" t="str">
        <f t="shared" si="5"/>
        <v>ไม่มีจุดแข็ง</v>
      </c>
      <c r="Q20" s="89">
        <f t="shared" si="6"/>
        <v>45</v>
      </c>
      <c r="R20" s="108">
        <f t="shared" si="7"/>
        <v>45</v>
      </c>
      <c r="S20" s="100" t="str">
        <f t="shared" si="8"/>
        <v>ปกติ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115" t="s">
        <v>13</v>
      </c>
      <c r="B21" s="55" t="str">
        <f>input1!B21</f>
        <v>1/10</v>
      </c>
      <c r="C21" s="67" t="str">
        <f>input1!C21</f>
        <v>09294</v>
      </c>
      <c r="D21" s="68" t="str">
        <f>input1!D21</f>
        <v>เด็กชายพงศธร  จามจุรี</v>
      </c>
      <c r="E21" s="69">
        <f>input1!E21</f>
        <v>1</v>
      </c>
      <c r="F21" s="87" t="str">
        <f aca="true" t="shared" si="9" ref="F21:F43">IF(E21=1,"ชาย",IF(E21=2,"หญิง","-"))</f>
        <v>ชาย</v>
      </c>
      <c r="G21" s="88">
        <f>input2!AF21</f>
        <v>6</v>
      </c>
      <c r="H21" s="85" t="str">
        <f aca="true" t="shared" si="10" ref="H21:H43">IF(G21&gt;10,"เสี่ยง/มีปัญหา","ปกติ")</f>
        <v>ปกติ</v>
      </c>
      <c r="I21" s="90">
        <f>input2!AI21</f>
        <v>13</v>
      </c>
      <c r="J21" s="85" t="str">
        <f aca="true" t="shared" si="11" ref="J21:J43">IF(I21&gt;9,"เสี่ยง/มีปัญหา","ปกติ")</f>
        <v>เสี่ยง/มีปัญหา</v>
      </c>
      <c r="K21" s="88">
        <f>input2!AM21</f>
        <v>12</v>
      </c>
      <c r="L21" s="85" t="str">
        <f aca="true" t="shared" si="12" ref="L21:L43">IF(K21&gt;10,"เสี่ยง/มีปัญหา","ปกติ")</f>
        <v>เสี่ยง/มีปัญหา</v>
      </c>
      <c r="M21" s="90">
        <f>input2!AQ21</f>
        <v>9</v>
      </c>
      <c r="N21" s="85" t="str">
        <f aca="true" t="shared" si="13" ref="N21:N43">IF(M21&gt;9,"เสี่ยง/มีปัญหา","ปกติ")</f>
        <v>ปกติ</v>
      </c>
      <c r="O21" s="88">
        <f>input2!AS21</f>
        <v>5</v>
      </c>
      <c r="P21" s="86" t="str">
        <f aca="true" t="shared" si="14" ref="P21:P43">IF(O21&gt;10,"มีจุดแข็ง","ไม่มีจุดแข็ง")</f>
        <v>ไม่มีจุดแข็ง</v>
      </c>
      <c r="Q21" s="89">
        <f aca="true" t="shared" si="15" ref="Q21:Q43">G21+I21+K21+M21+O21</f>
        <v>45</v>
      </c>
      <c r="R21" s="108">
        <f aca="true" t="shared" si="16" ref="R21:R43">IF(Q21&lt;1,"-",Q21)</f>
        <v>45</v>
      </c>
      <c r="S21" s="100" t="str">
        <f aca="true" t="shared" si="17" ref="S21:S43">IF(R21&gt;48,"เสี่ยง/มีปัญหา","ปกติ")</f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116" t="s">
        <v>14</v>
      </c>
      <c r="B22" s="55" t="str">
        <f>input1!B22</f>
        <v>1/10</v>
      </c>
      <c r="C22" s="67" t="str">
        <f>input1!C22</f>
        <v>09295</v>
      </c>
      <c r="D22" s="68" t="str">
        <f>input1!D22</f>
        <v>เด็กชายพีรพล  อังษานาม</v>
      </c>
      <c r="E22" s="69">
        <f>input1!E22</f>
        <v>1</v>
      </c>
      <c r="F22" s="87" t="str">
        <f t="shared" si="9"/>
        <v>ชาย</v>
      </c>
      <c r="G22" s="88">
        <f>input2!AF22</f>
        <v>6</v>
      </c>
      <c r="H22" s="85" t="str">
        <f t="shared" si="10"/>
        <v>ปกติ</v>
      </c>
      <c r="I22" s="90">
        <f>input2!AI22</f>
        <v>12</v>
      </c>
      <c r="J22" s="85" t="str">
        <f t="shared" si="11"/>
        <v>เสี่ยง/มีปัญหา</v>
      </c>
      <c r="K22" s="88">
        <f>input2!AM22</f>
        <v>11</v>
      </c>
      <c r="L22" s="85" t="str">
        <f t="shared" si="12"/>
        <v>เสี่ยง/มีปัญหา</v>
      </c>
      <c r="M22" s="90">
        <f>input2!AQ22</f>
        <v>9</v>
      </c>
      <c r="N22" s="85" t="str">
        <f t="shared" si="13"/>
        <v>ปกติ</v>
      </c>
      <c r="O22" s="88">
        <f>input2!AS22</f>
        <v>5</v>
      </c>
      <c r="P22" s="86" t="str">
        <f t="shared" si="14"/>
        <v>ไม่มีจุดแข็ง</v>
      </c>
      <c r="Q22" s="89">
        <f t="shared" si="15"/>
        <v>43</v>
      </c>
      <c r="R22" s="108">
        <f t="shared" si="16"/>
        <v>43</v>
      </c>
      <c r="S22" s="100" t="str">
        <f t="shared" si="17"/>
        <v>ปกติ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117" t="s">
        <v>36</v>
      </c>
      <c r="B23" s="56" t="str">
        <f>input1!B23</f>
        <v>1/10</v>
      </c>
      <c r="C23" s="70" t="str">
        <f>input1!C23</f>
        <v>09296</v>
      </c>
      <c r="D23" s="71" t="str">
        <f>input1!D23</f>
        <v>เด็กชายรณกฤต  ทองสัมฤทธิ์</v>
      </c>
      <c r="E23" s="176">
        <f>input1!E23</f>
        <v>1</v>
      </c>
      <c r="F23" s="94" t="str">
        <f t="shared" si="9"/>
        <v>ชาย</v>
      </c>
      <c r="G23" s="95">
        <f>input2!AF23</f>
        <v>6</v>
      </c>
      <c r="H23" s="98" t="str">
        <f t="shared" si="10"/>
        <v>ปกติ</v>
      </c>
      <c r="I23" s="97">
        <f>input2!AI23</f>
        <v>11</v>
      </c>
      <c r="J23" s="98" t="str">
        <f t="shared" si="11"/>
        <v>เสี่ยง/มีปัญหา</v>
      </c>
      <c r="K23" s="95">
        <f>input2!AM23</f>
        <v>12</v>
      </c>
      <c r="L23" s="98" t="str">
        <f t="shared" si="12"/>
        <v>เสี่ยง/มีปัญหา</v>
      </c>
      <c r="M23" s="97">
        <f>input2!AQ23</f>
        <v>9</v>
      </c>
      <c r="N23" s="98" t="str">
        <f t="shared" si="13"/>
        <v>ปกติ</v>
      </c>
      <c r="O23" s="95">
        <f>input2!AS23</f>
        <v>5</v>
      </c>
      <c r="P23" s="99" t="str">
        <f t="shared" si="14"/>
        <v>ไม่มีจุดแข็ง</v>
      </c>
      <c r="Q23" s="96">
        <f t="shared" si="15"/>
        <v>43</v>
      </c>
      <c r="R23" s="109">
        <f t="shared" si="16"/>
        <v>43</v>
      </c>
      <c r="S23" s="94" t="str">
        <f t="shared" si="17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19" ht="18" customHeight="1">
      <c r="A24" s="177" t="s">
        <v>58</v>
      </c>
      <c r="B24" s="55" t="str">
        <f>input1!B24</f>
        <v>1/10</v>
      </c>
      <c r="C24" s="67" t="str">
        <f>input1!C24</f>
        <v>09297</v>
      </c>
      <c r="D24" s="68" t="str">
        <f>input1!D24</f>
        <v>เด็กชายระพีพัฒน์  สุระวิทย์</v>
      </c>
      <c r="E24" s="69">
        <f>input1!E24</f>
        <v>1</v>
      </c>
      <c r="F24" s="100" t="str">
        <f t="shared" si="9"/>
        <v>ชาย</v>
      </c>
      <c r="G24" s="82">
        <f>input2!AF24</f>
        <v>6</v>
      </c>
      <c r="H24" s="85" t="str">
        <f t="shared" si="10"/>
        <v>ปกติ</v>
      </c>
      <c r="I24" s="84">
        <f>input2!AI24</f>
        <v>12</v>
      </c>
      <c r="J24" s="85" t="str">
        <f t="shared" si="11"/>
        <v>เสี่ยง/มีปัญหา</v>
      </c>
      <c r="K24" s="82">
        <f>input2!AM24</f>
        <v>11</v>
      </c>
      <c r="L24" s="85" t="str">
        <f t="shared" si="12"/>
        <v>เสี่ยง/มีปัญหา</v>
      </c>
      <c r="M24" s="84">
        <f>input2!AQ24</f>
        <v>9</v>
      </c>
      <c r="N24" s="85" t="str">
        <f t="shared" si="13"/>
        <v>ปกติ</v>
      </c>
      <c r="O24" s="82">
        <f>input2!AS24</f>
        <v>5</v>
      </c>
      <c r="P24" s="86" t="str">
        <f t="shared" si="14"/>
        <v>ไม่มีจุดแข็ง</v>
      </c>
      <c r="Q24" s="83">
        <f t="shared" si="15"/>
        <v>43</v>
      </c>
      <c r="R24" s="107">
        <f t="shared" si="16"/>
        <v>43</v>
      </c>
      <c r="S24" s="100" t="str">
        <f t="shared" si="17"/>
        <v>ปกติ</v>
      </c>
    </row>
    <row r="25" spans="1:19" ht="18" customHeight="1">
      <c r="A25" s="57" t="s">
        <v>59</v>
      </c>
      <c r="B25" s="55" t="str">
        <f>input1!B25</f>
        <v>1/10</v>
      </c>
      <c r="C25" s="67" t="str">
        <f>input1!C25</f>
        <v>09298</v>
      </c>
      <c r="D25" s="68" t="str">
        <f>input1!D25</f>
        <v>เด็กชายสัภยา  แซ่ย่าง</v>
      </c>
      <c r="E25" s="69">
        <f>input1!E25</f>
        <v>1</v>
      </c>
      <c r="F25" s="87" t="str">
        <f t="shared" si="9"/>
        <v>ชาย</v>
      </c>
      <c r="G25" s="88">
        <f>input2!AF25</f>
        <v>7</v>
      </c>
      <c r="H25" s="85" t="str">
        <f t="shared" si="10"/>
        <v>ปกติ</v>
      </c>
      <c r="I25" s="90">
        <f>input2!AI25</f>
        <v>11</v>
      </c>
      <c r="J25" s="85" t="str">
        <f t="shared" si="11"/>
        <v>เสี่ยง/มีปัญหา</v>
      </c>
      <c r="K25" s="88">
        <f>input2!AM25</f>
        <v>11</v>
      </c>
      <c r="L25" s="85" t="str">
        <f t="shared" si="12"/>
        <v>เสี่ยง/มีปัญหา</v>
      </c>
      <c r="M25" s="90">
        <f>input2!AQ25</f>
        <v>9</v>
      </c>
      <c r="N25" s="85" t="str">
        <f t="shared" si="13"/>
        <v>ปกติ</v>
      </c>
      <c r="O25" s="88">
        <f>input2!AS25</f>
        <v>5</v>
      </c>
      <c r="P25" s="86" t="str">
        <f t="shared" si="14"/>
        <v>ไม่มีจุดแข็ง</v>
      </c>
      <c r="Q25" s="89">
        <f t="shared" si="15"/>
        <v>43</v>
      </c>
      <c r="R25" s="108">
        <f t="shared" si="16"/>
        <v>43</v>
      </c>
      <c r="S25" s="100" t="str">
        <f t="shared" si="17"/>
        <v>ปกติ</v>
      </c>
    </row>
    <row r="26" spans="1:19" ht="18" customHeight="1">
      <c r="A26" s="57" t="s">
        <v>60</v>
      </c>
      <c r="B26" s="55" t="str">
        <f>input1!B26</f>
        <v>1/10</v>
      </c>
      <c r="C26" s="67" t="str">
        <f>input1!C26</f>
        <v>09299</v>
      </c>
      <c r="D26" s="68" t="str">
        <f>input1!D26</f>
        <v>เด็กชายอนุพงศ์  เพชร์หับ</v>
      </c>
      <c r="E26" s="69">
        <f>input1!E26</f>
        <v>1</v>
      </c>
      <c r="F26" s="87" t="str">
        <f t="shared" si="9"/>
        <v>ชาย</v>
      </c>
      <c r="G26" s="88">
        <f>input2!AF26</f>
        <v>6</v>
      </c>
      <c r="H26" s="85" t="str">
        <f t="shared" si="10"/>
        <v>ปกติ</v>
      </c>
      <c r="I26" s="90">
        <f>input2!AI26</f>
        <v>11</v>
      </c>
      <c r="J26" s="85" t="str">
        <f t="shared" si="11"/>
        <v>เสี่ยง/มีปัญหา</v>
      </c>
      <c r="K26" s="88">
        <f>input2!AM26</f>
        <v>10</v>
      </c>
      <c r="L26" s="85" t="str">
        <f t="shared" si="12"/>
        <v>ปกติ</v>
      </c>
      <c r="M26" s="90">
        <f>input2!AQ26</f>
        <v>9</v>
      </c>
      <c r="N26" s="85" t="str">
        <f t="shared" si="13"/>
        <v>ปกติ</v>
      </c>
      <c r="O26" s="88">
        <f>input2!AS26</f>
        <v>5</v>
      </c>
      <c r="P26" s="86" t="str">
        <f t="shared" si="14"/>
        <v>ไม่มีจุดแข็ง</v>
      </c>
      <c r="Q26" s="89">
        <f t="shared" si="15"/>
        <v>41</v>
      </c>
      <c r="R26" s="108">
        <f t="shared" si="16"/>
        <v>41</v>
      </c>
      <c r="S26" s="100" t="str">
        <f t="shared" si="17"/>
        <v>ปกติ</v>
      </c>
    </row>
    <row r="27" spans="1:19" ht="18" customHeight="1">
      <c r="A27" s="57" t="s">
        <v>61</v>
      </c>
      <c r="B27" s="55" t="str">
        <f>input1!B27</f>
        <v>1/10</v>
      </c>
      <c r="C27" s="67" t="str">
        <f>input1!C27</f>
        <v>09300</v>
      </c>
      <c r="D27" s="68" t="str">
        <f>input1!D27</f>
        <v>เด็กชายอภิรักษ์  ชนไธสง</v>
      </c>
      <c r="E27" s="69">
        <f>input1!E27</f>
        <v>1</v>
      </c>
      <c r="F27" s="87" t="str">
        <f t="shared" si="9"/>
        <v>ชาย</v>
      </c>
      <c r="G27" s="88">
        <f>input2!AF27</f>
        <v>6</v>
      </c>
      <c r="H27" s="85" t="str">
        <f t="shared" si="10"/>
        <v>ปกติ</v>
      </c>
      <c r="I27" s="90">
        <f>input2!AI27</f>
        <v>11</v>
      </c>
      <c r="J27" s="85" t="str">
        <f t="shared" si="11"/>
        <v>เสี่ยง/มีปัญหา</v>
      </c>
      <c r="K27" s="88">
        <f>input2!AM27</f>
        <v>10</v>
      </c>
      <c r="L27" s="85" t="str">
        <f t="shared" si="12"/>
        <v>ปกติ</v>
      </c>
      <c r="M27" s="90">
        <f>input2!AQ27</f>
        <v>9</v>
      </c>
      <c r="N27" s="85" t="str">
        <f t="shared" si="13"/>
        <v>ปกติ</v>
      </c>
      <c r="O27" s="88">
        <f>input2!AS27</f>
        <v>5</v>
      </c>
      <c r="P27" s="86" t="str">
        <f t="shared" si="14"/>
        <v>ไม่มีจุดแข็ง</v>
      </c>
      <c r="Q27" s="89">
        <f t="shared" si="15"/>
        <v>41</v>
      </c>
      <c r="R27" s="108">
        <f t="shared" si="16"/>
        <v>41</v>
      </c>
      <c r="S27" s="100" t="str">
        <f t="shared" si="17"/>
        <v>ปกติ</v>
      </c>
    </row>
    <row r="28" spans="1:19" ht="18" customHeight="1" thickBot="1">
      <c r="A28" s="175" t="s">
        <v>62</v>
      </c>
      <c r="B28" s="174" t="str">
        <f>input1!B28</f>
        <v>1/10</v>
      </c>
      <c r="C28" s="91" t="str">
        <f>input1!C28</f>
        <v>09301</v>
      </c>
      <c r="D28" s="92" t="str">
        <f>input1!D28</f>
        <v>เด็กชายอองลี  ศิริบูรณ์</v>
      </c>
      <c r="E28" s="93">
        <f>input1!E28</f>
        <v>1</v>
      </c>
      <c r="F28" s="94" t="str">
        <f t="shared" si="9"/>
        <v>ชาย</v>
      </c>
      <c r="G28" s="95">
        <f>input2!AF28</f>
        <v>6</v>
      </c>
      <c r="H28" s="98" t="str">
        <f t="shared" si="10"/>
        <v>ปกติ</v>
      </c>
      <c r="I28" s="97">
        <f>input2!AI28</f>
        <v>11</v>
      </c>
      <c r="J28" s="98" t="str">
        <f t="shared" si="11"/>
        <v>เสี่ยง/มีปัญหา</v>
      </c>
      <c r="K28" s="95">
        <f>input2!AM28</f>
        <v>11</v>
      </c>
      <c r="L28" s="98" t="str">
        <f t="shared" si="12"/>
        <v>เสี่ยง/มีปัญหา</v>
      </c>
      <c r="M28" s="97">
        <f>input2!AQ28</f>
        <v>9</v>
      </c>
      <c r="N28" s="98" t="str">
        <f t="shared" si="13"/>
        <v>ปกติ</v>
      </c>
      <c r="O28" s="95">
        <f>input2!AS28</f>
        <v>5</v>
      </c>
      <c r="P28" s="99" t="str">
        <f t="shared" si="14"/>
        <v>ไม่มีจุดแข็ง</v>
      </c>
      <c r="Q28" s="96">
        <f t="shared" si="15"/>
        <v>42</v>
      </c>
      <c r="R28" s="109">
        <f t="shared" si="16"/>
        <v>42</v>
      </c>
      <c r="S28" s="94" t="str">
        <f t="shared" si="17"/>
        <v>ปกติ</v>
      </c>
    </row>
    <row r="29" spans="1:19" ht="20.25">
      <c r="A29" s="113" t="s">
        <v>63</v>
      </c>
      <c r="B29" s="55" t="str">
        <f>input1!B29</f>
        <v>1/10</v>
      </c>
      <c r="C29" s="67" t="str">
        <f>input1!C29</f>
        <v>09302</v>
      </c>
      <c r="D29" s="68" t="str">
        <f>input1!D29</f>
        <v>เด็กชายอาซีซัน  บินอับดุลย์ละสะ</v>
      </c>
      <c r="E29" s="69">
        <f>input1!E29</f>
        <v>1</v>
      </c>
      <c r="F29" s="100" t="str">
        <f t="shared" si="9"/>
        <v>ชาย</v>
      </c>
      <c r="G29" s="82">
        <f>input2!AF29</f>
        <v>6</v>
      </c>
      <c r="H29" s="85" t="str">
        <f t="shared" si="10"/>
        <v>ปกติ</v>
      </c>
      <c r="I29" s="84">
        <f>input2!AI29</f>
        <v>11</v>
      </c>
      <c r="J29" s="85" t="str">
        <f t="shared" si="11"/>
        <v>เสี่ยง/มีปัญหา</v>
      </c>
      <c r="K29" s="82">
        <f>input2!AM29</f>
        <v>11</v>
      </c>
      <c r="L29" s="85" t="str">
        <f t="shared" si="12"/>
        <v>เสี่ยง/มีปัญหา</v>
      </c>
      <c r="M29" s="84">
        <f>input2!AQ29</f>
        <v>9</v>
      </c>
      <c r="N29" s="85" t="str">
        <f t="shared" si="13"/>
        <v>ปกติ</v>
      </c>
      <c r="O29" s="82">
        <f>input2!AS29</f>
        <v>5</v>
      </c>
      <c r="P29" s="86" t="str">
        <f t="shared" si="14"/>
        <v>ไม่มีจุดแข็ง</v>
      </c>
      <c r="Q29" s="83">
        <f t="shared" si="15"/>
        <v>42</v>
      </c>
      <c r="R29" s="107">
        <f t="shared" si="16"/>
        <v>42</v>
      </c>
      <c r="S29" s="100" t="str">
        <f t="shared" si="17"/>
        <v>ปกติ</v>
      </c>
    </row>
    <row r="30" spans="1:19" ht="20.25">
      <c r="A30" s="57" t="s">
        <v>64</v>
      </c>
      <c r="B30" s="55" t="str">
        <f>input1!B30</f>
        <v>1/10</v>
      </c>
      <c r="C30" s="67" t="str">
        <f>input1!C30</f>
        <v>09275</v>
      </c>
      <c r="D30" s="68" t="str">
        <f>input1!D30</f>
        <v>เด็กหญิงกัญญารัตน์  ศรีเจริญ</v>
      </c>
      <c r="E30" s="69">
        <f>input1!E30</f>
        <v>2</v>
      </c>
      <c r="F30" s="87" t="str">
        <f t="shared" si="9"/>
        <v>หญิง</v>
      </c>
      <c r="G30" s="88">
        <f>input2!AF30</f>
        <v>6</v>
      </c>
      <c r="H30" s="85" t="str">
        <f t="shared" si="10"/>
        <v>ปกติ</v>
      </c>
      <c r="I30" s="90">
        <f>input2!AI30</f>
        <v>10</v>
      </c>
      <c r="J30" s="85" t="str">
        <f t="shared" si="11"/>
        <v>เสี่ยง/มีปัญหา</v>
      </c>
      <c r="K30" s="88">
        <f>input2!AM30</f>
        <v>10</v>
      </c>
      <c r="L30" s="85" t="str">
        <f t="shared" si="12"/>
        <v>ปกติ</v>
      </c>
      <c r="M30" s="90">
        <f>input2!AQ30</f>
        <v>9</v>
      </c>
      <c r="N30" s="85" t="str">
        <f t="shared" si="13"/>
        <v>ปกติ</v>
      </c>
      <c r="O30" s="88">
        <f>input2!AS30</f>
        <v>6</v>
      </c>
      <c r="P30" s="86" t="str">
        <f t="shared" si="14"/>
        <v>ไม่มีจุดแข็ง</v>
      </c>
      <c r="Q30" s="89">
        <f t="shared" si="15"/>
        <v>41</v>
      </c>
      <c r="R30" s="108">
        <f t="shared" si="16"/>
        <v>41</v>
      </c>
      <c r="S30" s="100" t="str">
        <f t="shared" si="17"/>
        <v>ปกติ</v>
      </c>
    </row>
    <row r="31" spans="1:19" ht="20.25">
      <c r="A31" s="115" t="s">
        <v>65</v>
      </c>
      <c r="B31" s="55" t="str">
        <f>input1!B31</f>
        <v>1/10</v>
      </c>
      <c r="C31" s="67" t="str">
        <f>input1!C31</f>
        <v>09278</v>
      </c>
      <c r="D31" s="68" t="str">
        <f>input1!D31</f>
        <v>เด็กหญิงจินต์จุฑา  แย้มชื่น</v>
      </c>
      <c r="E31" s="69">
        <f>input1!E31</f>
        <v>2</v>
      </c>
      <c r="F31" s="87" t="str">
        <f t="shared" si="9"/>
        <v>หญิง</v>
      </c>
      <c r="G31" s="88">
        <f>input2!AF31</f>
        <v>6</v>
      </c>
      <c r="H31" s="85" t="str">
        <f t="shared" si="10"/>
        <v>ปกติ</v>
      </c>
      <c r="I31" s="90">
        <f>input2!AI31</f>
        <v>11</v>
      </c>
      <c r="J31" s="85" t="str">
        <f t="shared" si="11"/>
        <v>เสี่ยง/มีปัญหา</v>
      </c>
      <c r="K31" s="88">
        <f>input2!AM31</f>
        <v>11</v>
      </c>
      <c r="L31" s="85" t="str">
        <f t="shared" si="12"/>
        <v>เสี่ยง/มีปัญหา</v>
      </c>
      <c r="M31" s="90">
        <f>input2!AQ31</f>
        <v>9</v>
      </c>
      <c r="N31" s="85" t="str">
        <f t="shared" si="13"/>
        <v>ปกติ</v>
      </c>
      <c r="O31" s="88">
        <f>input2!AS31</f>
        <v>6</v>
      </c>
      <c r="P31" s="86" t="str">
        <f t="shared" si="14"/>
        <v>ไม่มีจุดแข็ง</v>
      </c>
      <c r="Q31" s="89">
        <f t="shared" si="15"/>
        <v>43</v>
      </c>
      <c r="R31" s="108">
        <f t="shared" si="16"/>
        <v>43</v>
      </c>
      <c r="S31" s="100" t="str">
        <f t="shared" si="17"/>
        <v>ปกติ</v>
      </c>
    </row>
    <row r="32" spans="1:19" ht="20.25">
      <c r="A32" s="116" t="s">
        <v>66</v>
      </c>
      <c r="B32" s="55" t="str">
        <f>input1!B32</f>
        <v>1/10</v>
      </c>
      <c r="C32" s="67" t="str">
        <f>input1!C32</f>
        <v>09303</v>
      </c>
      <c r="D32" s="68" t="str">
        <f>input1!D32</f>
        <v>เด็กหญิงเขมจิรา  พลประภาส</v>
      </c>
      <c r="E32" s="69">
        <f>input1!E32</f>
        <v>2</v>
      </c>
      <c r="F32" s="87" t="str">
        <f t="shared" si="9"/>
        <v>หญิง</v>
      </c>
      <c r="G32" s="88">
        <f>input2!AF32</f>
        <v>6</v>
      </c>
      <c r="H32" s="85" t="str">
        <f t="shared" si="10"/>
        <v>ปกติ</v>
      </c>
      <c r="I32" s="90">
        <f>input2!AI32</f>
        <v>12</v>
      </c>
      <c r="J32" s="85" t="str">
        <f t="shared" si="11"/>
        <v>เสี่ยง/มีปัญหา</v>
      </c>
      <c r="K32" s="88">
        <f>input2!AM32</f>
        <v>10</v>
      </c>
      <c r="L32" s="85" t="str">
        <f t="shared" si="12"/>
        <v>ปกติ</v>
      </c>
      <c r="M32" s="90">
        <f>input2!AQ32</f>
        <v>9</v>
      </c>
      <c r="N32" s="85" t="str">
        <f t="shared" si="13"/>
        <v>ปกติ</v>
      </c>
      <c r="O32" s="88">
        <f>input2!AS32</f>
        <v>6</v>
      </c>
      <c r="P32" s="86" t="str">
        <f t="shared" si="14"/>
        <v>ไม่มีจุดแข็ง</v>
      </c>
      <c r="Q32" s="89">
        <f t="shared" si="15"/>
        <v>43</v>
      </c>
      <c r="R32" s="108">
        <f t="shared" si="16"/>
        <v>43</v>
      </c>
      <c r="S32" s="100" t="str">
        <f t="shared" si="17"/>
        <v>ปกติ</v>
      </c>
    </row>
    <row r="33" spans="1:19" ht="21" thickBot="1">
      <c r="A33" s="117" t="s">
        <v>67</v>
      </c>
      <c r="B33" s="56" t="str">
        <f>input1!B33</f>
        <v>1/10</v>
      </c>
      <c r="C33" s="91" t="str">
        <f>input1!C33</f>
        <v>09304</v>
      </c>
      <c r="D33" s="92" t="str">
        <f>input1!D33</f>
        <v>เด็กหญิงจิรภิญญา  แซ่ย่าง</v>
      </c>
      <c r="E33" s="93">
        <f>input1!E33</f>
        <v>2</v>
      </c>
      <c r="F33" s="94" t="str">
        <f t="shared" si="9"/>
        <v>หญิง</v>
      </c>
      <c r="G33" s="95">
        <f>input2!AF33</f>
        <v>6</v>
      </c>
      <c r="H33" s="98" t="str">
        <f t="shared" si="10"/>
        <v>ปกติ</v>
      </c>
      <c r="I33" s="97">
        <f>input2!AI33</f>
        <v>12</v>
      </c>
      <c r="J33" s="98" t="str">
        <f t="shared" si="11"/>
        <v>เสี่ยง/มีปัญหา</v>
      </c>
      <c r="K33" s="95">
        <f>input2!AM33</f>
        <v>11</v>
      </c>
      <c r="L33" s="98" t="str">
        <f t="shared" si="12"/>
        <v>เสี่ยง/มีปัญหา</v>
      </c>
      <c r="M33" s="97">
        <f>input2!AQ33</f>
        <v>9</v>
      </c>
      <c r="N33" s="98" t="str">
        <f t="shared" si="13"/>
        <v>ปกติ</v>
      </c>
      <c r="O33" s="95">
        <f>input2!AS33</f>
        <v>6</v>
      </c>
      <c r="P33" s="99" t="str">
        <f t="shared" si="14"/>
        <v>ไม่มีจุดแข็ง</v>
      </c>
      <c r="Q33" s="96">
        <f t="shared" si="15"/>
        <v>44</v>
      </c>
      <c r="R33" s="109">
        <f t="shared" si="16"/>
        <v>44</v>
      </c>
      <c r="S33" s="94" t="str">
        <f t="shared" si="17"/>
        <v>ปกติ</v>
      </c>
    </row>
    <row r="34" spans="1:19" ht="20.25">
      <c r="A34" s="113" t="s">
        <v>68</v>
      </c>
      <c r="B34" s="55" t="str">
        <f>input1!B34</f>
        <v>1/10</v>
      </c>
      <c r="C34" s="67" t="str">
        <f>input1!C34</f>
        <v>09305</v>
      </c>
      <c r="D34" s="68" t="str">
        <f>input1!D34</f>
        <v>เด็กหญิงชรินรัตน์  คงประเสริฐ</v>
      </c>
      <c r="E34" s="69">
        <f>input1!E34</f>
        <v>2</v>
      </c>
      <c r="F34" s="100" t="str">
        <f t="shared" si="9"/>
        <v>หญิง</v>
      </c>
      <c r="G34" s="82">
        <f>input2!AF34</f>
        <v>7</v>
      </c>
      <c r="H34" s="85" t="str">
        <f t="shared" si="10"/>
        <v>ปกติ</v>
      </c>
      <c r="I34" s="84">
        <f>input2!AI34</f>
        <v>12</v>
      </c>
      <c r="J34" s="85" t="str">
        <f t="shared" si="11"/>
        <v>เสี่ยง/มีปัญหา</v>
      </c>
      <c r="K34" s="82">
        <f>input2!AM34</f>
        <v>11</v>
      </c>
      <c r="L34" s="85" t="str">
        <f t="shared" si="12"/>
        <v>เสี่ยง/มีปัญหา</v>
      </c>
      <c r="M34" s="84">
        <f>input2!AQ34</f>
        <v>10</v>
      </c>
      <c r="N34" s="85" t="str">
        <f t="shared" si="13"/>
        <v>เสี่ยง/มีปัญหา</v>
      </c>
      <c r="O34" s="82">
        <f>input2!AS34</f>
        <v>6</v>
      </c>
      <c r="P34" s="86" t="str">
        <f t="shared" si="14"/>
        <v>ไม่มีจุดแข็ง</v>
      </c>
      <c r="Q34" s="83">
        <f t="shared" si="15"/>
        <v>46</v>
      </c>
      <c r="R34" s="107">
        <f t="shared" si="16"/>
        <v>46</v>
      </c>
      <c r="S34" s="100" t="str">
        <f t="shared" si="17"/>
        <v>ปกติ</v>
      </c>
    </row>
    <row r="35" spans="1:19" ht="20.25">
      <c r="A35" s="57" t="s">
        <v>69</v>
      </c>
      <c r="B35" s="55" t="str">
        <f>input1!B35</f>
        <v>1/10</v>
      </c>
      <c r="C35" s="67" t="str">
        <f>input1!C35</f>
        <v>09307</v>
      </c>
      <c r="D35" s="68" t="str">
        <f>input1!D35</f>
        <v>เด็กหญิงรัตนาภรณ์  เกตุงาม</v>
      </c>
      <c r="E35" s="69">
        <f>input1!E35</f>
        <v>2</v>
      </c>
      <c r="F35" s="87" t="str">
        <f t="shared" si="9"/>
        <v>หญิง</v>
      </c>
      <c r="G35" s="88">
        <f>input2!AF35</f>
        <v>6</v>
      </c>
      <c r="H35" s="85" t="str">
        <f t="shared" si="10"/>
        <v>ปกติ</v>
      </c>
      <c r="I35" s="90">
        <f>input2!AI35</f>
        <v>11</v>
      </c>
      <c r="J35" s="85" t="str">
        <f t="shared" si="11"/>
        <v>เสี่ยง/มีปัญหา</v>
      </c>
      <c r="K35" s="88">
        <f>input2!AM35</f>
        <v>10</v>
      </c>
      <c r="L35" s="85" t="str">
        <f t="shared" si="12"/>
        <v>ปกติ</v>
      </c>
      <c r="M35" s="90">
        <f>input2!AQ35</f>
        <v>9</v>
      </c>
      <c r="N35" s="85" t="str">
        <f t="shared" si="13"/>
        <v>ปกติ</v>
      </c>
      <c r="O35" s="88">
        <f>input2!AS35</f>
        <v>6</v>
      </c>
      <c r="P35" s="86" t="str">
        <f t="shared" si="14"/>
        <v>ไม่มีจุดแข็ง</v>
      </c>
      <c r="Q35" s="89">
        <f t="shared" si="15"/>
        <v>42</v>
      </c>
      <c r="R35" s="108">
        <f t="shared" si="16"/>
        <v>42</v>
      </c>
      <c r="S35" s="100" t="str">
        <f t="shared" si="17"/>
        <v>ปกติ</v>
      </c>
    </row>
    <row r="36" spans="1:19" ht="20.25">
      <c r="A36" s="115" t="s">
        <v>70</v>
      </c>
      <c r="B36" s="55" t="str">
        <f>input1!B36</f>
        <v>1/10</v>
      </c>
      <c r="C36" s="67" t="str">
        <f>input1!C36</f>
        <v>09308</v>
      </c>
      <c r="D36" s="68" t="str">
        <f>input1!D36</f>
        <v>เด็กหญิงวริษา  สุขสม</v>
      </c>
      <c r="E36" s="69">
        <f>input1!E36</f>
        <v>2</v>
      </c>
      <c r="F36" s="87" t="str">
        <f t="shared" si="9"/>
        <v>หญิง</v>
      </c>
      <c r="G36" s="88">
        <f>input2!AF36</f>
        <v>7</v>
      </c>
      <c r="H36" s="85" t="str">
        <f t="shared" si="10"/>
        <v>ปกติ</v>
      </c>
      <c r="I36" s="90">
        <f>input2!AI36</f>
        <v>11</v>
      </c>
      <c r="J36" s="85" t="str">
        <f t="shared" si="11"/>
        <v>เสี่ยง/มีปัญหา</v>
      </c>
      <c r="K36" s="88">
        <f>input2!AM36</f>
        <v>11</v>
      </c>
      <c r="L36" s="85" t="str">
        <f t="shared" si="12"/>
        <v>เสี่ยง/มีปัญหา</v>
      </c>
      <c r="M36" s="90">
        <f>input2!AQ36</f>
        <v>9</v>
      </c>
      <c r="N36" s="85" t="str">
        <f t="shared" si="13"/>
        <v>ปกติ</v>
      </c>
      <c r="O36" s="88">
        <f>input2!AS36</f>
        <v>6</v>
      </c>
      <c r="P36" s="86" t="str">
        <f t="shared" si="14"/>
        <v>ไม่มีจุดแข็ง</v>
      </c>
      <c r="Q36" s="89">
        <f t="shared" si="15"/>
        <v>44</v>
      </c>
      <c r="R36" s="108">
        <f t="shared" si="16"/>
        <v>44</v>
      </c>
      <c r="S36" s="100" t="str">
        <f t="shared" si="17"/>
        <v>ปกติ</v>
      </c>
    </row>
    <row r="37" spans="1:19" ht="20.25">
      <c r="A37" s="116" t="s">
        <v>71</v>
      </c>
      <c r="B37" s="55" t="str">
        <f>input1!B37</f>
        <v>1/10</v>
      </c>
      <c r="C37" s="67" t="str">
        <f>input1!C37</f>
        <v>09309</v>
      </c>
      <c r="D37" s="68" t="str">
        <f>input1!D37</f>
        <v>เด็กหญิงสุภานัน  ดวงมาลา</v>
      </c>
      <c r="E37" s="69">
        <f>input1!E37</f>
        <v>2</v>
      </c>
      <c r="F37" s="87" t="str">
        <f t="shared" si="9"/>
        <v>หญิง</v>
      </c>
      <c r="G37" s="88">
        <f>input2!AF37</f>
        <v>6</v>
      </c>
      <c r="H37" s="85" t="str">
        <f t="shared" si="10"/>
        <v>ปกติ</v>
      </c>
      <c r="I37" s="90">
        <f>input2!AI37</f>
        <v>12</v>
      </c>
      <c r="J37" s="85" t="str">
        <f t="shared" si="11"/>
        <v>เสี่ยง/มีปัญหา</v>
      </c>
      <c r="K37" s="88">
        <f>input2!AM37</f>
        <v>11</v>
      </c>
      <c r="L37" s="85" t="str">
        <f t="shared" si="12"/>
        <v>เสี่ยง/มีปัญหา</v>
      </c>
      <c r="M37" s="90">
        <f>input2!AQ37</f>
        <v>9</v>
      </c>
      <c r="N37" s="85" t="str">
        <f t="shared" si="13"/>
        <v>ปกติ</v>
      </c>
      <c r="O37" s="88">
        <f>input2!AS37</f>
        <v>6</v>
      </c>
      <c r="P37" s="86" t="str">
        <f t="shared" si="14"/>
        <v>ไม่มีจุดแข็ง</v>
      </c>
      <c r="Q37" s="89">
        <f t="shared" si="15"/>
        <v>44</v>
      </c>
      <c r="R37" s="108">
        <f t="shared" si="16"/>
        <v>44</v>
      </c>
      <c r="S37" s="100" t="str">
        <f t="shared" si="17"/>
        <v>ปกติ</v>
      </c>
    </row>
    <row r="38" spans="1:19" ht="21" thickBot="1">
      <c r="A38" s="117" t="s">
        <v>72</v>
      </c>
      <c r="B38" s="56" t="str">
        <f>input1!B38</f>
        <v>1/10</v>
      </c>
      <c r="C38" s="70" t="str">
        <f>input1!C38</f>
        <v>09311</v>
      </c>
      <c r="D38" s="71" t="str">
        <f>input1!D38</f>
        <v>เด็กหญิงอมรรัตน์  ขันวงษ์</v>
      </c>
      <c r="E38" s="176">
        <f>input1!E38</f>
        <v>2</v>
      </c>
      <c r="F38" s="94" t="str">
        <f t="shared" si="9"/>
        <v>หญิง</v>
      </c>
      <c r="G38" s="95">
        <f>input2!AF38</f>
        <v>7</v>
      </c>
      <c r="H38" s="98" t="str">
        <f t="shared" si="10"/>
        <v>ปกติ</v>
      </c>
      <c r="I38" s="97">
        <f>input2!AI38</f>
        <v>11</v>
      </c>
      <c r="J38" s="98" t="str">
        <f t="shared" si="11"/>
        <v>เสี่ยง/มีปัญหา</v>
      </c>
      <c r="K38" s="95">
        <f>input2!AM38</f>
        <v>11</v>
      </c>
      <c r="L38" s="98" t="str">
        <f t="shared" si="12"/>
        <v>เสี่ยง/มีปัญหา</v>
      </c>
      <c r="M38" s="97">
        <f>input2!AQ38</f>
        <v>9</v>
      </c>
      <c r="N38" s="98" t="str">
        <f t="shared" si="13"/>
        <v>ปกติ</v>
      </c>
      <c r="O38" s="95">
        <f>input2!AS38</f>
        <v>6</v>
      </c>
      <c r="P38" s="99" t="str">
        <f t="shared" si="14"/>
        <v>ไม่มีจุดแข็ง</v>
      </c>
      <c r="Q38" s="96">
        <f t="shared" si="15"/>
        <v>44</v>
      </c>
      <c r="R38" s="109">
        <f t="shared" si="16"/>
        <v>44</v>
      </c>
      <c r="S38" s="94" t="str">
        <f t="shared" si="17"/>
        <v>ปกติ</v>
      </c>
    </row>
    <row r="39" spans="1:19" ht="20.25">
      <c r="A39" s="113" t="s">
        <v>73</v>
      </c>
      <c r="B39" s="55" t="str">
        <f>input1!B39</f>
        <v>1/10</v>
      </c>
      <c r="C39" s="67" t="str">
        <f>input1!C39</f>
        <v>09312</v>
      </c>
      <c r="D39" s="68" t="str">
        <f>input1!D39</f>
        <v>เด็กหญิงอัมรัตน์  ลิ่มวงศ์</v>
      </c>
      <c r="E39" s="69">
        <f>input1!E39</f>
        <v>2</v>
      </c>
      <c r="F39" s="100" t="str">
        <f t="shared" si="9"/>
        <v>หญิง</v>
      </c>
      <c r="G39" s="82">
        <f>input2!AF39</f>
        <v>7</v>
      </c>
      <c r="H39" s="85" t="str">
        <f t="shared" si="10"/>
        <v>ปกติ</v>
      </c>
      <c r="I39" s="84">
        <f>input2!AI39</f>
        <v>11</v>
      </c>
      <c r="J39" s="85" t="str">
        <f t="shared" si="11"/>
        <v>เสี่ยง/มีปัญหา</v>
      </c>
      <c r="K39" s="82">
        <f>input2!AM39</f>
        <v>10</v>
      </c>
      <c r="L39" s="85" t="str">
        <f t="shared" si="12"/>
        <v>ปกติ</v>
      </c>
      <c r="M39" s="84">
        <f>input2!AQ39</f>
        <v>9</v>
      </c>
      <c r="N39" s="85" t="str">
        <f t="shared" si="13"/>
        <v>ปกติ</v>
      </c>
      <c r="O39" s="82">
        <f>input2!AS39</f>
        <v>6</v>
      </c>
      <c r="P39" s="86" t="str">
        <f t="shared" si="14"/>
        <v>ไม่มีจุดแข็ง</v>
      </c>
      <c r="Q39" s="83">
        <f t="shared" si="15"/>
        <v>43</v>
      </c>
      <c r="R39" s="107">
        <f t="shared" si="16"/>
        <v>43</v>
      </c>
      <c r="S39" s="100" t="str">
        <f t="shared" si="17"/>
        <v>ปกติ</v>
      </c>
    </row>
    <row r="40" spans="1:19" ht="20.25">
      <c r="A40" s="57" t="s">
        <v>74</v>
      </c>
      <c r="B40" s="55" t="str">
        <f>input1!B40</f>
        <v>1/10</v>
      </c>
      <c r="C40" s="67" t="str">
        <f>input1!C40</f>
        <v>09381</v>
      </c>
      <c r="D40" s="68" t="str">
        <f>input1!D40</f>
        <v>เด็กหญิงสุวรรณี  ศรีโอฬาร</v>
      </c>
      <c r="E40" s="69">
        <f>input1!E40</f>
        <v>2</v>
      </c>
      <c r="F40" s="87" t="str">
        <f t="shared" si="9"/>
        <v>หญิง</v>
      </c>
      <c r="G40" s="88">
        <f>input2!AF40</f>
        <v>7</v>
      </c>
      <c r="H40" s="85" t="str">
        <f t="shared" si="10"/>
        <v>ปกติ</v>
      </c>
      <c r="I40" s="90">
        <f>input2!AI40</f>
        <v>11</v>
      </c>
      <c r="J40" s="85" t="str">
        <f t="shared" si="11"/>
        <v>เสี่ยง/มีปัญหา</v>
      </c>
      <c r="K40" s="88">
        <f>input2!AM40</f>
        <v>11</v>
      </c>
      <c r="L40" s="85" t="str">
        <f t="shared" si="12"/>
        <v>เสี่ยง/มีปัญหา</v>
      </c>
      <c r="M40" s="90">
        <f>input2!AQ40</f>
        <v>9</v>
      </c>
      <c r="N40" s="85" t="str">
        <f t="shared" si="13"/>
        <v>ปกติ</v>
      </c>
      <c r="O40" s="88">
        <f>input2!AS40</f>
        <v>6</v>
      </c>
      <c r="P40" s="86" t="str">
        <f t="shared" si="14"/>
        <v>ไม่มีจุดแข็ง</v>
      </c>
      <c r="Q40" s="89">
        <f t="shared" si="15"/>
        <v>44</v>
      </c>
      <c r="R40" s="108">
        <f t="shared" si="16"/>
        <v>44</v>
      </c>
      <c r="S40" s="100" t="str">
        <f t="shared" si="17"/>
        <v>ปกติ</v>
      </c>
    </row>
    <row r="41" spans="1:19" ht="20.25">
      <c r="A41" s="115" t="s">
        <v>75</v>
      </c>
      <c r="B41" s="55" t="str">
        <f>input1!B41</f>
        <v>1/10</v>
      </c>
      <c r="C41" s="67" t="str">
        <f>input1!C41</f>
        <v>09382</v>
      </c>
      <c r="D41" s="68" t="str">
        <f>input1!D41</f>
        <v>เด็กหญิงสุธาวี  จันทร์อุ่มเหม้า</v>
      </c>
      <c r="E41" s="69">
        <f>input1!E41</f>
        <v>2</v>
      </c>
      <c r="F41" s="87" t="str">
        <f t="shared" si="9"/>
        <v>หญิง</v>
      </c>
      <c r="G41" s="88">
        <f>input2!AF41</f>
        <v>7</v>
      </c>
      <c r="H41" s="85" t="str">
        <f t="shared" si="10"/>
        <v>ปกติ</v>
      </c>
      <c r="I41" s="90">
        <f>input2!AI41</f>
        <v>11</v>
      </c>
      <c r="J41" s="85" t="str">
        <f t="shared" si="11"/>
        <v>เสี่ยง/มีปัญหา</v>
      </c>
      <c r="K41" s="88">
        <f>input2!AM41</f>
        <v>11</v>
      </c>
      <c r="L41" s="85" t="str">
        <f t="shared" si="12"/>
        <v>เสี่ยง/มีปัญหา</v>
      </c>
      <c r="M41" s="90">
        <f>input2!AQ41</f>
        <v>9</v>
      </c>
      <c r="N41" s="85" t="str">
        <f t="shared" si="13"/>
        <v>ปกติ</v>
      </c>
      <c r="O41" s="88">
        <f>input2!AS41</f>
        <v>6</v>
      </c>
      <c r="P41" s="86" t="str">
        <f t="shared" si="14"/>
        <v>ไม่มีจุดแข็ง</v>
      </c>
      <c r="Q41" s="89">
        <f t="shared" si="15"/>
        <v>44</v>
      </c>
      <c r="R41" s="108">
        <f t="shared" si="16"/>
        <v>44</v>
      </c>
      <c r="S41" s="100" t="str">
        <f t="shared" si="17"/>
        <v>ปกติ</v>
      </c>
    </row>
    <row r="42" spans="1:19" ht="20.25">
      <c r="A42" s="116"/>
      <c r="B42" s="55"/>
      <c r="C42" s="67"/>
      <c r="D42" s="68"/>
      <c r="E42" s="69"/>
      <c r="F42" s="87"/>
      <c r="G42" s="88"/>
      <c r="H42" s="85"/>
      <c r="I42" s="90"/>
      <c r="J42" s="85"/>
      <c r="K42" s="88"/>
      <c r="L42" s="85"/>
      <c r="M42" s="90"/>
      <c r="N42" s="85"/>
      <c r="O42" s="88"/>
      <c r="P42" s="86"/>
      <c r="Q42" s="89"/>
      <c r="R42" s="108"/>
      <c r="S42" s="100"/>
    </row>
    <row r="43" spans="1:19" ht="21" thickBot="1">
      <c r="A43" s="117"/>
      <c r="B43" s="56"/>
      <c r="C43" s="91"/>
      <c r="D43" s="92"/>
      <c r="E43" s="93"/>
      <c r="F43" s="94"/>
      <c r="G43" s="95"/>
      <c r="H43" s="98"/>
      <c r="I43" s="97"/>
      <c r="J43" s="98"/>
      <c r="K43" s="95"/>
      <c r="L43" s="98"/>
      <c r="M43" s="97"/>
      <c r="N43" s="98"/>
      <c r="O43" s="95"/>
      <c r="P43" s="99"/>
      <c r="Q43" s="96"/>
      <c r="R43" s="109"/>
      <c r="S43" s="94"/>
    </row>
    <row r="44" spans="1:19" ht="20.25">
      <c r="A44" s="113"/>
      <c r="B44" s="55"/>
      <c r="C44" s="67"/>
      <c r="D44" s="68"/>
      <c r="E44" s="69"/>
      <c r="F44" s="100"/>
      <c r="G44" s="82"/>
      <c r="H44" s="85"/>
      <c r="I44" s="84"/>
      <c r="J44" s="85"/>
      <c r="K44" s="82"/>
      <c r="L44" s="85"/>
      <c r="M44" s="84"/>
      <c r="N44" s="85"/>
      <c r="O44" s="82"/>
      <c r="P44" s="86"/>
      <c r="Q44" s="83"/>
      <c r="R44" s="107"/>
      <c r="S44" s="100"/>
    </row>
    <row r="45" spans="1:19" ht="20.25">
      <c r="A45" s="57"/>
      <c r="B45" s="55"/>
      <c r="C45" s="67"/>
      <c r="D45" s="68"/>
      <c r="E45" s="69"/>
      <c r="F45" s="87"/>
      <c r="G45" s="88"/>
      <c r="H45" s="85"/>
      <c r="I45" s="90"/>
      <c r="J45" s="85"/>
      <c r="K45" s="88"/>
      <c r="L45" s="85"/>
      <c r="M45" s="90"/>
      <c r="N45" s="85"/>
      <c r="O45" s="88"/>
      <c r="P45" s="86"/>
      <c r="Q45" s="89"/>
      <c r="R45" s="108"/>
      <c r="S45" s="100"/>
    </row>
    <row r="46" spans="1:19" ht="20.25">
      <c r="A46" s="115"/>
      <c r="B46" s="55"/>
      <c r="C46" s="67"/>
      <c r="D46" s="68"/>
      <c r="E46" s="69"/>
      <c r="F46" s="87"/>
      <c r="G46" s="88"/>
      <c r="H46" s="85"/>
      <c r="I46" s="90"/>
      <c r="J46" s="85"/>
      <c r="K46" s="88"/>
      <c r="L46" s="85"/>
      <c r="M46" s="90"/>
      <c r="N46" s="85"/>
      <c r="O46" s="88"/>
      <c r="P46" s="86"/>
      <c r="Q46" s="89"/>
      <c r="R46" s="108"/>
      <c r="S46" s="100"/>
    </row>
    <row r="47" spans="1:19" ht="20.25">
      <c r="A47" s="116"/>
      <c r="B47" s="55"/>
      <c r="C47" s="67"/>
      <c r="D47" s="68"/>
      <c r="E47" s="69"/>
      <c r="F47" s="87"/>
      <c r="G47" s="88"/>
      <c r="H47" s="85"/>
      <c r="I47" s="90"/>
      <c r="J47" s="85"/>
      <c r="K47" s="88"/>
      <c r="L47" s="85"/>
      <c r="M47" s="90"/>
      <c r="N47" s="85"/>
      <c r="O47" s="88"/>
      <c r="P47" s="86"/>
      <c r="Q47" s="89"/>
      <c r="R47" s="108"/>
      <c r="S47" s="100"/>
    </row>
    <row r="48" spans="1:19" ht="21" thickBot="1">
      <c r="A48" s="117"/>
      <c r="B48" s="56"/>
      <c r="C48" s="91"/>
      <c r="D48" s="92"/>
      <c r="E48" s="93"/>
      <c r="F48" s="94"/>
      <c r="G48" s="95"/>
      <c r="H48" s="98"/>
      <c r="I48" s="97"/>
      <c r="J48" s="98"/>
      <c r="K48" s="95"/>
      <c r="L48" s="98"/>
      <c r="M48" s="97"/>
      <c r="N48" s="98"/>
      <c r="O48" s="95"/>
      <c r="P48" s="99"/>
      <c r="Q48" s="96"/>
      <c r="R48" s="109"/>
      <c r="S48" s="94"/>
    </row>
    <row r="49" spans="1:19" ht="20.25">
      <c r="A49" s="113"/>
      <c r="B49" s="55"/>
      <c r="C49" s="67"/>
      <c r="D49" s="68"/>
      <c r="E49" s="69"/>
      <c r="F49" s="100"/>
      <c r="G49" s="82"/>
      <c r="H49" s="85"/>
      <c r="I49" s="84"/>
      <c r="J49" s="85"/>
      <c r="K49" s="82"/>
      <c r="L49" s="85"/>
      <c r="M49" s="84"/>
      <c r="N49" s="85"/>
      <c r="O49" s="82"/>
      <c r="P49" s="86"/>
      <c r="Q49" s="83"/>
      <c r="R49" s="107"/>
      <c r="S49" s="100"/>
    </row>
    <row r="50" spans="1:19" ht="20.25">
      <c r="A50" s="57"/>
      <c r="B50" s="55"/>
      <c r="C50" s="67"/>
      <c r="D50" s="68"/>
      <c r="E50" s="69"/>
      <c r="F50" s="87"/>
      <c r="G50" s="88"/>
      <c r="H50" s="85"/>
      <c r="I50" s="90"/>
      <c r="J50" s="85"/>
      <c r="K50" s="88"/>
      <c r="L50" s="85"/>
      <c r="M50" s="90"/>
      <c r="N50" s="85"/>
      <c r="O50" s="88"/>
      <c r="P50" s="86"/>
      <c r="Q50" s="89"/>
      <c r="R50" s="108"/>
      <c r="S50" s="100"/>
    </row>
    <row r="51" spans="1:19" ht="20.25">
      <c r="A51" s="115"/>
      <c r="B51" s="55"/>
      <c r="C51" s="67"/>
      <c r="D51" s="68"/>
      <c r="E51" s="69"/>
      <c r="F51" s="87"/>
      <c r="G51" s="88"/>
      <c r="H51" s="85"/>
      <c r="I51" s="90"/>
      <c r="J51" s="85"/>
      <c r="K51" s="88"/>
      <c r="L51" s="85"/>
      <c r="M51" s="90"/>
      <c r="N51" s="85"/>
      <c r="O51" s="88"/>
      <c r="P51" s="86"/>
      <c r="Q51" s="89"/>
      <c r="R51" s="108"/>
      <c r="S51" s="100"/>
    </row>
    <row r="52" spans="1:19" ht="20.25">
      <c r="A52" s="116"/>
      <c r="B52" s="55"/>
      <c r="C52" s="67"/>
      <c r="D52" s="68"/>
      <c r="E52" s="69"/>
      <c r="F52" s="87"/>
      <c r="G52" s="88"/>
      <c r="H52" s="85"/>
      <c r="I52" s="90"/>
      <c r="J52" s="85"/>
      <c r="K52" s="88"/>
      <c r="L52" s="85"/>
      <c r="M52" s="90"/>
      <c r="N52" s="85"/>
      <c r="O52" s="88"/>
      <c r="P52" s="86"/>
      <c r="Q52" s="89"/>
      <c r="R52" s="108"/>
      <c r="S52" s="100"/>
    </row>
    <row r="53" spans="1:19" ht="21" thickBot="1">
      <c r="A53" s="117"/>
      <c r="B53" s="56"/>
      <c r="C53" s="70"/>
      <c r="D53" s="71"/>
      <c r="E53" s="176"/>
      <c r="F53" s="94"/>
      <c r="G53" s="95"/>
      <c r="H53" s="98"/>
      <c r="I53" s="97"/>
      <c r="J53" s="98"/>
      <c r="K53" s="95"/>
      <c r="L53" s="98"/>
      <c r="M53" s="97"/>
      <c r="N53" s="98"/>
      <c r="O53" s="95"/>
      <c r="P53" s="99"/>
      <c r="Q53" s="96"/>
      <c r="R53" s="109"/>
      <c r="S53" s="94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E53"/>
  <sheetViews>
    <sheetView zoomScalePageLayoutView="0" workbookViewId="0" topLeftCell="A38">
      <selection activeCell="A42" sqref="A42:S43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4.0039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7" t="s">
        <v>9</v>
      </c>
      <c r="B1" s="218"/>
      <c r="C1" s="218"/>
      <c r="D1" s="218"/>
      <c r="E1" s="218"/>
      <c r="F1" s="219"/>
      <c r="G1" s="218" t="s">
        <v>28</v>
      </c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</row>
    <row r="2" spans="1:19" ht="22.5" customHeight="1" thickBot="1">
      <c r="A2" s="230" t="str">
        <f>input1!A2</f>
        <v>ชั้น ม.1/10 (ครูสาลีรัตน์, ครูอภิเดช)</v>
      </c>
      <c r="B2" s="229"/>
      <c r="C2" s="229"/>
      <c r="D2" s="229"/>
      <c r="E2" s="229"/>
      <c r="F2" s="231"/>
      <c r="G2" s="217" t="s">
        <v>20</v>
      </c>
      <c r="H2" s="219"/>
      <c r="I2" s="232" t="s">
        <v>21</v>
      </c>
      <c r="J2" s="232"/>
      <c r="K2" s="217" t="s">
        <v>22</v>
      </c>
      <c r="L2" s="219"/>
      <c r="M2" s="232" t="s">
        <v>23</v>
      </c>
      <c r="N2" s="232"/>
      <c r="O2" s="217" t="s">
        <v>24</v>
      </c>
      <c r="P2" s="219"/>
      <c r="Q2" s="73"/>
      <c r="R2" s="217" t="s">
        <v>25</v>
      </c>
      <c r="S2" s="219"/>
    </row>
    <row r="3" spans="1:19" ht="21.75" thickBot="1">
      <c r="A3" s="52" t="s">
        <v>4</v>
      </c>
      <c r="B3" s="53" t="s">
        <v>3</v>
      </c>
      <c r="C3" s="54" t="s">
        <v>5</v>
      </c>
      <c r="D3" s="53" t="s">
        <v>6</v>
      </c>
      <c r="E3" s="54" t="s">
        <v>7</v>
      </c>
      <c r="F3" s="74" t="s">
        <v>7</v>
      </c>
      <c r="G3" s="75" t="s">
        <v>18</v>
      </c>
      <c r="H3" s="76" t="s">
        <v>19</v>
      </c>
      <c r="I3" s="75" t="s">
        <v>18</v>
      </c>
      <c r="J3" s="77" t="s">
        <v>19</v>
      </c>
      <c r="K3" s="78" t="s">
        <v>18</v>
      </c>
      <c r="L3" s="76" t="s">
        <v>19</v>
      </c>
      <c r="M3" s="75" t="s">
        <v>18</v>
      </c>
      <c r="N3" s="77" t="s">
        <v>19</v>
      </c>
      <c r="O3" s="78" t="s">
        <v>18</v>
      </c>
      <c r="P3" s="79" t="s">
        <v>19</v>
      </c>
      <c r="Q3" s="80"/>
      <c r="R3" s="110" t="s">
        <v>18</v>
      </c>
      <c r="S3" s="53" t="s">
        <v>19</v>
      </c>
    </row>
    <row r="4" spans="1:19" s="6" customFormat="1" ht="18" customHeight="1">
      <c r="A4" s="113" t="s">
        <v>41</v>
      </c>
      <c r="B4" s="55" t="str">
        <f>input1!B4</f>
        <v>1/10</v>
      </c>
      <c r="C4" s="67" t="str">
        <f>input1!C4</f>
        <v>09276</v>
      </c>
      <c r="D4" s="68" t="str">
        <f>input1!D4</f>
        <v>เด็กชายกำแหง  ทองมาก</v>
      </c>
      <c r="E4" s="69">
        <f>input1!E4</f>
        <v>1</v>
      </c>
      <c r="F4" s="81" t="str">
        <f>IF(E4=1,"ชาย",IF(E4=2,"หญิง","-"))</f>
        <v>ชาย</v>
      </c>
      <c r="G4" s="82">
        <f>input3!AF4</f>
        <v>12</v>
      </c>
      <c r="H4" s="85" t="str">
        <f>IF(G4&gt;10,"เสี่ยง/มีปัญหา","ปกติ")</f>
        <v>เสี่ยง/มีปัญหา</v>
      </c>
      <c r="I4" s="84">
        <f>input3!AI4</f>
        <v>15</v>
      </c>
      <c r="J4" s="85" t="str">
        <f>IF(I4&gt;9,"เสี่ยง/มีปัญหา","ปกติ")</f>
        <v>เสี่ยง/มีปัญหา</v>
      </c>
      <c r="K4" s="82">
        <f>input3!AM4</f>
        <v>9</v>
      </c>
      <c r="L4" s="85" t="str">
        <f>IF(K4&gt;10,"เสี่ยง/มีปัญหา","ปกติ")</f>
        <v>ปกติ</v>
      </c>
      <c r="M4" s="84">
        <f>input3!AQ4</f>
        <v>9</v>
      </c>
      <c r="N4" s="85" t="str">
        <f>IF(M4&gt;9,"เสี่ยง/มีปัญหา","ปกติ")</f>
        <v>ปกติ</v>
      </c>
      <c r="O4" s="82">
        <f>input3!AS4</f>
        <v>7</v>
      </c>
      <c r="P4" s="86" t="str">
        <f>IF(O4&gt;10,"มีจุดแข็ง","ไม่มีจุดแข็ง")</f>
        <v>ไม่มีจุดแข็ง</v>
      </c>
      <c r="Q4" s="83">
        <f>G4+I4+K4+M4+O4</f>
        <v>52</v>
      </c>
      <c r="R4" s="107">
        <f>IF(Q4&lt;1,"-",Q4)</f>
        <v>52</v>
      </c>
      <c r="S4" s="100" t="str">
        <f>IF(R4&gt;48,"เสี่ยง/มีปัญหา","ปกติ")</f>
        <v>เสี่ยง/มีปัญหา</v>
      </c>
    </row>
    <row r="5" spans="1:19" s="6" customFormat="1" ht="18" customHeight="1">
      <c r="A5" s="57" t="s">
        <v>42</v>
      </c>
      <c r="B5" s="55" t="str">
        <f>input1!B5</f>
        <v>1/10</v>
      </c>
      <c r="C5" s="67" t="str">
        <f>input1!C5</f>
        <v>09277</v>
      </c>
      <c r="D5" s="68" t="str">
        <f>input1!D5</f>
        <v>เด็กชายจิตริน  ไก่จันทร์</v>
      </c>
      <c r="E5" s="69">
        <f>input1!E5</f>
        <v>1</v>
      </c>
      <c r="F5" s="87" t="str">
        <f aca="true" t="shared" si="0" ref="F5:F20">IF(E5=1,"ชาย",IF(E5=2,"หญิง","-"))</f>
        <v>ชาย</v>
      </c>
      <c r="G5" s="88">
        <f>input3!AF5</f>
        <v>11</v>
      </c>
      <c r="H5" s="85" t="str">
        <f aca="true" t="shared" si="1" ref="H5:H20">IF(G5&gt;10,"เสี่ยง/มีปัญหา","ปกติ")</f>
        <v>เสี่ยง/มีปัญหา</v>
      </c>
      <c r="I5" s="90">
        <f>input3!AI5</f>
        <v>13</v>
      </c>
      <c r="J5" s="85" t="str">
        <f aca="true" t="shared" si="2" ref="J5:J20">IF(I5&gt;9,"เสี่ยง/มีปัญหา","ปกติ")</f>
        <v>เสี่ยง/มีปัญหา</v>
      </c>
      <c r="K5" s="88">
        <f>input3!AM5</f>
        <v>13</v>
      </c>
      <c r="L5" s="85" t="str">
        <f aca="true" t="shared" si="3" ref="L5:L20">IF(K5&gt;10,"เสี่ยง/มีปัญหา","ปกติ")</f>
        <v>เสี่ยง/มีปัญหา</v>
      </c>
      <c r="M5" s="90">
        <f>input3!AQ5</f>
        <v>8</v>
      </c>
      <c r="N5" s="85" t="str">
        <f aca="true" t="shared" si="4" ref="N5:N20">IF(M5&gt;9,"เสี่ยง/มีปัญหา","ปกติ")</f>
        <v>ปกติ</v>
      </c>
      <c r="O5" s="88">
        <f>input3!AS5</f>
        <v>8</v>
      </c>
      <c r="P5" s="86" t="str">
        <f aca="true" t="shared" si="5" ref="P5:P20">IF(O5&gt;10,"มีจุดแข็ง","ไม่มีจุดแข็ง")</f>
        <v>ไม่มีจุดแข็ง</v>
      </c>
      <c r="Q5" s="89">
        <f aca="true" t="shared" si="6" ref="Q5:Q20">G5+I5+K5+M5+O5</f>
        <v>53</v>
      </c>
      <c r="R5" s="108">
        <f aca="true" t="shared" si="7" ref="R5:R20">IF(Q5&lt;1,"-",Q5)</f>
        <v>53</v>
      </c>
      <c r="S5" s="100" t="str">
        <f aca="true" t="shared" si="8" ref="S5:S20">IF(R5&gt;48,"เสี่ยง/มีปัญหา","ปกติ")</f>
        <v>เสี่ยง/มีปัญหา</v>
      </c>
    </row>
    <row r="6" spans="1:19" s="6" customFormat="1" ht="18" customHeight="1">
      <c r="A6" s="115" t="s">
        <v>43</v>
      </c>
      <c r="B6" s="55" t="str">
        <f>input1!B6</f>
        <v>1/10</v>
      </c>
      <c r="C6" s="67" t="str">
        <f>input1!C6</f>
        <v>09279</v>
      </c>
      <c r="D6" s="68" t="str">
        <f>input1!D6</f>
        <v>เด็กชายจิรพงศ์  ชนะจอหอ</v>
      </c>
      <c r="E6" s="69">
        <f>input1!E6</f>
        <v>1</v>
      </c>
      <c r="F6" s="87" t="str">
        <f t="shared" si="0"/>
        <v>ชาย</v>
      </c>
      <c r="G6" s="88">
        <f>input3!AF6</f>
        <v>9</v>
      </c>
      <c r="H6" s="85" t="str">
        <f t="shared" si="1"/>
        <v>ปกติ</v>
      </c>
      <c r="I6" s="90">
        <f>input3!AI6</f>
        <v>11</v>
      </c>
      <c r="J6" s="85" t="str">
        <f t="shared" si="2"/>
        <v>เสี่ยง/มีปัญหา</v>
      </c>
      <c r="K6" s="88">
        <f>input3!AM6</f>
        <v>12</v>
      </c>
      <c r="L6" s="85" t="str">
        <f t="shared" si="3"/>
        <v>เสี่ยง/มีปัญหา</v>
      </c>
      <c r="M6" s="90">
        <f>input3!AQ6</f>
        <v>10</v>
      </c>
      <c r="N6" s="85" t="str">
        <f t="shared" si="4"/>
        <v>เสี่ยง/มีปัญหา</v>
      </c>
      <c r="O6" s="88">
        <f>input3!AS6</f>
        <v>6</v>
      </c>
      <c r="P6" s="86" t="str">
        <f t="shared" si="5"/>
        <v>ไม่มีจุดแข็ง</v>
      </c>
      <c r="Q6" s="89">
        <f t="shared" si="6"/>
        <v>48</v>
      </c>
      <c r="R6" s="108">
        <f t="shared" si="7"/>
        <v>48</v>
      </c>
      <c r="S6" s="100" t="str">
        <f t="shared" si="8"/>
        <v>ปกติ</v>
      </c>
    </row>
    <row r="7" spans="1:19" s="6" customFormat="1" ht="18" customHeight="1">
      <c r="A7" s="116" t="s">
        <v>44</v>
      </c>
      <c r="B7" s="55" t="str">
        <f>input1!B7</f>
        <v>1/10</v>
      </c>
      <c r="C7" s="67" t="str">
        <f>input1!C7</f>
        <v>09280</v>
      </c>
      <c r="D7" s="68" t="str">
        <f>input1!D7</f>
        <v>เด็กชายจิรภัทร  ศรีหาภูธร</v>
      </c>
      <c r="E7" s="69">
        <f>input1!E7</f>
        <v>1</v>
      </c>
      <c r="F7" s="87" t="str">
        <f t="shared" si="0"/>
        <v>ชาย</v>
      </c>
      <c r="G7" s="88">
        <f>input3!AF7</f>
        <v>9</v>
      </c>
      <c r="H7" s="85" t="str">
        <f t="shared" si="1"/>
        <v>ปกติ</v>
      </c>
      <c r="I7" s="90">
        <f>input3!AI7</f>
        <v>10</v>
      </c>
      <c r="J7" s="85" t="str">
        <f t="shared" si="2"/>
        <v>เสี่ยง/มีปัญหา</v>
      </c>
      <c r="K7" s="88">
        <f>input3!AM7</f>
        <v>9</v>
      </c>
      <c r="L7" s="85" t="str">
        <f t="shared" si="3"/>
        <v>ปกติ</v>
      </c>
      <c r="M7" s="90">
        <f>input3!AQ7</f>
        <v>7</v>
      </c>
      <c r="N7" s="85" t="str">
        <f t="shared" si="4"/>
        <v>ปกติ</v>
      </c>
      <c r="O7" s="88">
        <f>input3!AS7</f>
        <v>10</v>
      </c>
      <c r="P7" s="86" t="str">
        <f t="shared" si="5"/>
        <v>ไม่มีจุดแข็ง</v>
      </c>
      <c r="Q7" s="89">
        <f t="shared" si="6"/>
        <v>45</v>
      </c>
      <c r="R7" s="108">
        <f t="shared" si="7"/>
        <v>45</v>
      </c>
      <c r="S7" s="100" t="str">
        <f t="shared" si="8"/>
        <v>ปกติ</v>
      </c>
    </row>
    <row r="8" spans="1:19" s="6" customFormat="1" ht="18" customHeight="1" thickBot="1">
      <c r="A8" s="117" t="s">
        <v>45</v>
      </c>
      <c r="B8" s="56" t="str">
        <f>input1!B8</f>
        <v>1/10</v>
      </c>
      <c r="C8" s="91" t="str">
        <f>input1!C8</f>
        <v>09282</v>
      </c>
      <c r="D8" s="92" t="str">
        <f>input1!D8</f>
        <v>เด็กชายชลธิชาติ  ฮกหล่อ</v>
      </c>
      <c r="E8" s="93">
        <f>input1!E8</f>
        <v>1</v>
      </c>
      <c r="F8" s="94" t="str">
        <f t="shared" si="0"/>
        <v>ชาย</v>
      </c>
      <c r="G8" s="95">
        <f>input3!AF8</f>
        <v>11</v>
      </c>
      <c r="H8" s="98" t="str">
        <f t="shared" si="1"/>
        <v>เสี่ยง/มีปัญหา</v>
      </c>
      <c r="I8" s="97">
        <f>input3!AI8</f>
        <v>15</v>
      </c>
      <c r="J8" s="98" t="str">
        <f t="shared" si="2"/>
        <v>เสี่ยง/มีปัญหา</v>
      </c>
      <c r="K8" s="95">
        <f>input3!AM8</f>
        <v>9</v>
      </c>
      <c r="L8" s="98" t="str">
        <f t="shared" si="3"/>
        <v>ปกติ</v>
      </c>
      <c r="M8" s="97">
        <f>input3!AQ8</f>
        <v>10</v>
      </c>
      <c r="N8" s="98" t="str">
        <f t="shared" si="4"/>
        <v>เสี่ยง/มีปัญหา</v>
      </c>
      <c r="O8" s="95">
        <f>input3!AS8</f>
        <v>8</v>
      </c>
      <c r="P8" s="99" t="str">
        <f t="shared" si="5"/>
        <v>ไม่มีจุดแข็ง</v>
      </c>
      <c r="Q8" s="96">
        <f t="shared" si="6"/>
        <v>53</v>
      </c>
      <c r="R8" s="109">
        <f t="shared" si="7"/>
        <v>53</v>
      </c>
      <c r="S8" s="94" t="str">
        <f t="shared" si="8"/>
        <v>เสี่ยง/มีปัญหา</v>
      </c>
    </row>
    <row r="9" spans="1:19" s="6" customFormat="1" ht="18" customHeight="1">
      <c r="A9" s="113" t="s">
        <v>46</v>
      </c>
      <c r="B9" s="55" t="str">
        <f>input1!B9</f>
        <v>1/10</v>
      </c>
      <c r="C9" s="67" t="str">
        <f>input1!C9</f>
        <v>09283</v>
      </c>
      <c r="D9" s="68" t="str">
        <f>input1!D9</f>
        <v>เด็กชายไชยณรงค์  บุกขุนทด</v>
      </c>
      <c r="E9" s="69">
        <f>input1!E9</f>
        <v>1</v>
      </c>
      <c r="F9" s="100" t="str">
        <f t="shared" si="0"/>
        <v>ชาย</v>
      </c>
      <c r="G9" s="82">
        <f>input3!AF9</f>
        <v>11</v>
      </c>
      <c r="H9" s="85" t="str">
        <f t="shared" si="1"/>
        <v>เสี่ยง/มีปัญหา</v>
      </c>
      <c r="I9" s="84">
        <f>input3!AI9</f>
        <v>15</v>
      </c>
      <c r="J9" s="85" t="str">
        <f t="shared" si="2"/>
        <v>เสี่ยง/มีปัญหา</v>
      </c>
      <c r="K9" s="82">
        <f>input3!AM9</f>
        <v>10</v>
      </c>
      <c r="L9" s="85" t="str">
        <f t="shared" si="3"/>
        <v>ปกติ</v>
      </c>
      <c r="M9" s="84">
        <f>input3!AQ9</f>
        <v>11</v>
      </c>
      <c r="N9" s="85" t="str">
        <f t="shared" si="4"/>
        <v>เสี่ยง/มีปัญหา</v>
      </c>
      <c r="O9" s="82">
        <f>input3!AS9</f>
        <v>5</v>
      </c>
      <c r="P9" s="86" t="str">
        <f t="shared" si="5"/>
        <v>ไม่มีจุดแข็ง</v>
      </c>
      <c r="Q9" s="83">
        <f t="shared" si="6"/>
        <v>52</v>
      </c>
      <c r="R9" s="107">
        <f t="shared" si="7"/>
        <v>52</v>
      </c>
      <c r="S9" s="100" t="str">
        <f t="shared" si="8"/>
        <v>เสี่ยง/มีปัญหา</v>
      </c>
    </row>
    <row r="10" spans="1:19" s="6" customFormat="1" ht="18" customHeight="1">
      <c r="A10" s="57" t="s">
        <v>47</v>
      </c>
      <c r="B10" s="55" t="str">
        <f>input1!B10</f>
        <v>1/10</v>
      </c>
      <c r="C10" s="67" t="str">
        <f>input1!C10</f>
        <v>09306</v>
      </c>
      <c r="D10" s="68" t="str">
        <f>input1!D10</f>
        <v>เด็กชายณัฐนันท์  แก้วประเสริฐ</v>
      </c>
      <c r="E10" s="69">
        <f>input1!E10</f>
        <v>1</v>
      </c>
      <c r="F10" s="87" t="str">
        <f t="shared" si="0"/>
        <v>ชาย</v>
      </c>
      <c r="G10" s="88">
        <f>input3!AF10</f>
        <v>8</v>
      </c>
      <c r="H10" s="85" t="str">
        <f t="shared" si="1"/>
        <v>ปกติ</v>
      </c>
      <c r="I10" s="90">
        <f>input3!AI10</f>
        <v>14</v>
      </c>
      <c r="J10" s="85" t="str">
        <f t="shared" si="2"/>
        <v>เสี่ยง/มีปัญหา</v>
      </c>
      <c r="K10" s="88">
        <f>input3!AM10</f>
        <v>13</v>
      </c>
      <c r="L10" s="85" t="str">
        <f t="shared" si="3"/>
        <v>เสี่ยง/มีปัญหา</v>
      </c>
      <c r="M10" s="90">
        <f>input3!AQ10</f>
        <v>9</v>
      </c>
      <c r="N10" s="85" t="str">
        <f t="shared" si="4"/>
        <v>ปกติ</v>
      </c>
      <c r="O10" s="88">
        <f>input3!AS10</f>
        <v>5</v>
      </c>
      <c r="P10" s="86" t="str">
        <f t="shared" si="5"/>
        <v>ไม่มีจุดแข็ง</v>
      </c>
      <c r="Q10" s="89">
        <f t="shared" si="6"/>
        <v>49</v>
      </c>
      <c r="R10" s="108">
        <f t="shared" si="7"/>
        <v>49</v>
      </c>
      <c r="S10" s="100" t="str">
        <f t="shared" si="8"/>
        <v>เสี่ยง/มีปัญหา</v>
      </c>
    </row>
    <row r="11" spans="1:19" s="6" customFormat="1" ht="18" customHeight="1">
      <c r="A11" s="115" t="s">
        <v>48</v>
      </c>
      <c r="B11" s="55" t="str">
        <f>input1!B11</f>
        <v>1/10</v>
      </c>
      <c r="C11" s="67" t="str">
        <f>input1!C11</f>
        <v>09284</v>
      </c>
      <c r="D11" s="68" t="str">
        <f>input1!D11</f>
        <v>เด็กชายณัฐภัทร  พรหมศรี</v>
      </c>
      <c r="E11" s="69">
        <f>input1!E11</f>
        <v>1</v>
      </c>
      <c r="F11" s="87" t="str">
        <f t="shared" si="0"/>
        <v>ชาย</v>
      </c>
      <c r="G11" s="88">
        <f>input3!AF11</f>
        <v>10</v>
      </c>
      <c r="H11" s="85" t="str">
        <f t="shared" si="1"/>
        <v>ปกติ</v>
      </c>
      <c r="I11" s="90">
        <f>input3!AI11</f>
        <v>15</v>
      </c>
      <c r="J11" s="85" t="str">
        <f t="shared" si="2"/>
        <v>เสี่ยง/มีปัญหา</v>
      </c>
      <c r="K11" s="88">
        <f>input3!AM11</f>
        <v>12</v>
      </c>
      <c r="L11" s="85" t="str">
        <f t="shared" si="3"/>
        <v>เสี่ยง/มีปัญหา</v>
      </c>
      <c r="M11" s="90">
        <f>input3!AQ11</f>
        <v>9</v>
      </c>
      <c r="N11" s="85" t="str">
        <f t="shared" si="4"/>
        <v>ปกติ</v>
      </c>
      <c r="O11" s="88">
        <f>input3!AS11</f>
        <v>6</v>
      </c>
      <c r="P11" s="86" t="str">
        <f t="shared" si="5"/>
        <v>ไม่มีจุดแข็ง</v>
      </c>
      <c r="Q11" s="89">
        <f t="shared" si="6"/>
        <v>52</v>
      </c>
      <c r="R11" s="108">
        <f t="shared" si="7"/>
        <v>52</v>
      </c>
      <c r="S11" s="100" t="str">
        <f t="shared" si="8"/>
        <v>เสี่ยง/มีปัญหา</v>
      </c>
    </row>
    <row r="12" spans="1:19" s="6" customFormat="1" ht="18" customHeight="1">
      <c r="A12" s="116" t="s">
        <v>49</v>
      </c>
      <c r="B12" s="55" t="str">
        <f>input1!B12</f>
        <v>1/10</v>
      </c>
      <c r="C12" s="67" t="str">
        <f>input1!C12</f>
        <v>09285</v>
      </c>
      <c r="D12" s="68" t="str">
        <f>input1!D12</f>
        <v>เด็กชายณัฐวุฒิ  รามคล้าย</v>
      </c>
      <c r="E12" s="69">
        <f>input1!E12</f>
        <v>1</v>
      </c>
      <c r="F12" s="87" t="str">
        <f t="shared" si="0"/>
        <v>ชาย</v>
      </c>
      <c r="G12" s="88">
        <f>input3!AF12</f>
        <v>11</v>
      </c>
      <c r="H12" s="85" t="str">
        <f t="shared" si="1"/>
        <v>เสี่ยง/มีปัญหา</v>
      </c>
      <c r="I12" s="90">
        <f>input3!AI12</f>
        <v>10</v>
      </c>
      <c r="J12" s="85" t="str">
        <f t="shared" si="2"/>
        <v>เสี่ยง/มีปัญหา</v>
      </c>
      <c r="K12" s="88">
        <f>input3!AM12</f>
        <v>11</v>
      </c>
      <c r="L12" s="85" t="str">
        <f t="shared" si="3"/>
        <v>เสี่ยง/มีปัญหา</v>
      </c>
      <c r="M12" s="90">
        <f>input3!AQ12</f>
        <v>8</v>
      </c>
      <c r="N12" s="85" t="str">
        <f t="shared" si="4"/>
        <v>ปกติ</v>
      </c>
      <c r="O12" s="88">
        <f>input3!AS12</f>
        <v>11</v>
      </c>
      <c r="P12" s="86" t="str">
        <f t="shared" si="5"/>
        <v>มีจุดแข็ง</v>
      </c>
      <c r="Q12" s="89">
        <f t="shared" si="6"/>
        <v>51</v>
      </c>
      <c r="R12" s="108">
        <f t="shared" si="7"/>
        <v>51</v>
      </c>
      <c r="S12" s="100" t="str">
        <f t="shared" si="8"/>
        <v>เสี่ยง/มีปัญหา</v>
      </c>
    </row>
    <row r="13" spans="1:19" s="6" customFormat="1" ht="18" customHeight="1" thickBot="1">
      <c r="A13" s="117" t="s">
        <v>50</v>
      </c>
      <c r="B13" s="56" t="str">
        <f>input1!B13</f>
        <v>1/10</v>
      </c>
      <c r="C13" s="91" t="str">
        <f>input1!C13</f>
        <v>09286</v>
      </c>
      <c r="D13" s="92" t="str">
        <f>input1!D13</f>
        <v>เด็กชายติณณภพ  ธนาวุฒิ</v>
      </c>
      <c r="E13" s="93">
        <f>input1!E13</f>
        <v>1</v>
      </c>
      <c r="F13" s="94" t="str">
        <f t="shared" si="0"/>
        <v>ชาย</v>
      </c>
      <c r="G13" s="95">
        <f>input3!AF13</f>
        <v>11</v>
      </c>
      <c r="H13" s="98" t="str">
        <f t="shared" si="1"/>
        <v>เสี่ยง/มีปัญหา</v>
      </c>
      <c r="I13" s="97">
        <f>input3!AI13</f>
        <v>14</v>
      </c>
      <c r="J13" s="98" t="str">
        <f t="shared" si="2"/>
        <v>เสี่ยง/มีปัญหา</v>
      </c>
      <c r="K13" s="95">
        <f>input3!AM13</f>
        <v>13</v>
      </c>
      <c r="L13" s="98" t="str">
        <f t="shared" si="3"/>
        <v>เสี่ยง/มีปัญหา</v>
      </c>
      <c r="M13" s="97">
        <f>input3!AQ13</f>
        <v>9</v>
      </c>
      <c r="N13" s="98" t="str">
        <f t="shared" si="4"/>
        <v>ปกติ</v>
      </c>
      <c r="O13" s="95">
        <f>input3!AS13</f>
        <v>5</v>
      </c>
      <c r="P13" s="99" t="str">
        <f t="shared" si="5"/>
        <v>ไม่มีจุดแข็ง</v>
      </c>
      <c r="Q13" s="96">
        <f t="shared" si="6"/>
        <v>52</v>
      </c>
      <c r="R13" s="109">
        <f t="shared" si="7"/>
        <v>52</v>
      </c>
      <c r="S13" s="94" t="str">
        <f t="shared" si="8"/>
        <v>เสี่ยง/มีปัญหา</v>
      </c>
    </row>
    <row r="14" spans="1:19" s="6" customFormat="1" ht="18" customHeight="1">
      <c r="A14" s="113" t="s">
        <v>51</v>
      </c>
      <c r="B14" s="55" t="str">
        <f>input1!B14</f>
        <v>1/10</v>
      </c>
      <c r="C14" s="67" t="str">
        <f>input1!C14</f>
        <v>09287</v>
      </c>
      <c r="D14" s="68" t="str">
        <f>input1!D14</f>
        <v>เด็กชายเตชสิทธิ์  เพ็งพิภาค</v>
      </c>
      <c r="E14" s="69">
        <f>input1!E14</f>
        <v>1</v>
      </c>
      <c r="F14" s="100" t="str">
        <f t="shared" si="0"/>
        <v>ชาย</v>
      </c>
      <c r="G14" s="82">
        <f>input3!AF14</f>
        <v>9</v>
      </c>
      <c r="H14" s="85" t="str">
        <f t="shared" si="1"/>
        <v>ปกติ</v>
      </c>
      <c r="I14" s="84">
        <f>input3!AI14</f>
        <v>9</v>
      </c>
      <c r="J14" s="85" t="str">
        <f t="shared" si="2"/>
        <v>ปกติ</v>
      </c>
      <c r="K14" s="82">
        <f>input3!AM14</f>
        <v>9</v>
      </c>
      <c r="L14" s="85" t="str">
        <f t="shared" si="3"/>
        <v>ปกติ</v>
      </c>
      <c r="M14" s="84">
        <f>input3!AQ14</f>
        <v>9</v>
      </c>
      <c r="N14" s="85" t="str">
        <f t="shared" si="4"/>
        <v>ปกติ</v>
      </c>
      <c r="O14" s="82">
        <f>input3!AS14</f>
        <v>8</v>
      </c>
      <c r="P14" s="86" t="str">
        <f t="shared" si="5"/>
        <v>ไม่มีจุดแข็ง</v>
      </c>
      <c r="Q14" s="83">
        <f t="shared" si="6"/>
        <v>44</v>
      </c>
      <c r="R14" s="107">
        <f t="shared" si="7"/>
        <v>44</v>
      </c>
      <c r="S14" s="100" t="str">
        <f t="shared" si="8"/>
        <v>ปกติ</v>
      </c>
    </row>
    <row r="15" spans="1:19" s="6" customFormat="1" ht="18" customHeight="1">
      <c r="A15" s="57" t="s">
        <v>52</v>
      </c>
      <c r="B15" s="55" t="str">
        <f>input1!B15</f>
        <v>1/10</v>
      </c>
      <c r="C15" s="67" t="str">
        <f>input1!C15</f>
        <v>09288</v>
      </c>
      <c r="D15" s="68" t="str">
        <f>input1!D15</f>
        <v>เด็กชายธรรมวัฒต์  ดคณา</v>
      </c>
      <c r="E15" s="69">
        <f>input1!E15</f>
        <v>1</v>
      </c>
      <c r="F15" s="87" t="str">
        <f t="shared" si="0"/>
        <v>ชาย</v>
      </c>
      <c r="G15" s="88">
        <f>input3!AF15</f>
        <v>12</v>
      </c>
      <c r="H15" s="85" t="str">
        <f t="shared" si="1"/>
        <v>เสี่ยง/มีปัญหา</v>
      </c>
      <c r="I15" s="90">
        <f>input3!AI15</f>
        <v>9</v>
      </c>
      <c r="J15" s="85" t="str">
        <f t="shared" si="2"/>
        <v>ปกติ</v>
      </c>
      <c r="K15" s="88">
        <f>input3!AM15</f>
        <v>8</v>
      </c>
      <c r="L15" s="85" t="str">
        <f t="shared" si="3"/>
        <v>ปกติ</v>
      </c>
      <c r="M15" s="90">
        <f>input3!AQ15</f>
        <v>10</v>
      </c>
      <c r="N15" s="85" t="str">
        <f t="shared" si="4"/>
        <v>เสี่ยง/มีปัญหา</v>
      </c>
      <c r="O15" s="88">
        <f>input3!AS15</f>
        <v>9</v>
      </c>
      <c r="P15" s="86" t="str">
        <f t="shared" si="5"/>
        <v>ไม่มีจุดแข็ง</v>
      </c>
      <c r="Q15" s="89">
        <f t="shared" si="6"/>
        <v>48</v>
      </c>
      <c r="R15" s="108">
        <f t="shared" si="7"/>
        <v>48</v>
      </c>
      <c r="S15" s="100" t="str">
        <f t="shared" si="8"/>
        <v>ปกติ</v>
      </c>
    </row>
    <row r="16" spans="1:19" s="6" customFormat="1" ht="18" customHeight="1">
      <c r="A16" s="115" t="s">
        <v>53</v>
      </c>
      <c r="B16" s="55" t="str">
        <f>input1!B16</f>
        <v>1/10</v>
      </c>
      <c r="C16" s="67" t="str">
        <f>input1!C16</f>
        <v>09289</v>
      </c>
      <c r="D16" s="68" t="str">
        <f>input1!D16</f>
        <v>เด็กชายธีมากร  น้ำเงิน</v>
      </c>
      <c r="E16" s="69">
        <f>input1!E16</f>
        <v>1</v>
      </c>
      <c r="F16" s="87" t="str">
        <f t="shared" si="0"/>
        <v>ชาย</v>
      </c>
      <c r="G16" s="88">
        <f>input3!AF16</f>
        <v>11</v>
      </c>
      <c r="H16" s="85" t="str">
        <f t="shared" si="1"/>
        <v>เสี่ยง/มีปัญหา</v>
      </c>
      <c r="I16" s="90">
        <f>input3!AI16</f>
        <v>8</v>
      </c>
      <c r="J16" s="85" t="str">
        <f t="shared" si="2"/>
        <v>ปกติ</v>
      </c>
      <c r="K16" s="88">
        <f>input3!AM16</f>
        <v>10</v>
      </c>
      <c r="L16" s="85" t="str">
        <f t="shared" si="3"/>
        <v>ปกติ</v>
      </c>
      <c r="M16" s="90">
        <f>input3!AQ16</f>
        <v>7</v>
      </c>
      <c r="N16" s="85" t="str">
        <f t="shared" si="4"/>
        <v>ปกติ</v>
      </c>
      <c r="O16" s="88">
        <f>input3!AS16</f>
        <v>10</v>
      </c>
      <c r="P16" s="86" t="str">
        <f t="shared" si="5"/>
        <v>ไม่มีจุดแข็ง</v>
      </c>
      <c r="Q16" s="89">
        <f t="shared" si="6"/>
        <v>46</v>
      </c>
      <c r="R16" s="108">
        <f t="shared" si="7"/>
        <v>46</v>
      </c>
      <c r="S16" s="100" t="str">
        <f t="shared" si="8"/>
        <v>ปกติ</v>
      </c>
    </row>
    <row r="17" spans="1:19" s="6" customFormat="1" ht="18" customHeight="1">
      <c r="A17" s="116" t="s">
        <v>54</v>
      </c>
      <c r="B17" s="55" t="str">
        <f>input1!B17</f>
        <v>1/10</v>
      </c>
      <c r="C17" s="67" t="str">
        <f>input1!C17</f>
        <v>09290</v>
      </c>
      <c r="D17" s="68" t="str">
        <f>input1!D17</f>
        <v>เด็กชายนัทวุฒิ  ลอยดี</v>
      </c>
      <c r="E17" s="69">
        <f>input1!E17</f>
        <v>1</v>
      </c>
      <c r="F17" s="87" t="str">
        <f t="shared" si="0"/>
        <v>ชาย</v>
      </c>
      <c r="G17" s="88">
        <f>input3!AF17</f>
        <v>10</v>
      </c>
      <c r="H17" s="85" t="str">
        <f t="shared" si="1"/>
        <v>ปกติ</v>
      </c>
      <c r="I17" s="90">
        <f>input3!AI17</f>
        <v>13</v>
      </c>
      <c r="J17" s="85" t="str">
        <f t="shared" si="2"/>
        <v>เสี่ยง/มีปัญหา</v>
      </c>
      <c r="K17" s="88">
        <f>input3!AM17</f>
        <v>11</v>
      </c>
      <c r="L17" s="85" t="str">
        <f t="shared" si="3"/>
        <v>เสี่ยง/มีปัญหา</v>
      </c>
      <c r="M17" s="90">
        <f>input3!AQ17</f>
        <v>7</v>
      </c>
      <c r="N17" s="85" t="str">
        <f t="shared" si="4"/>
        <v>ปกติ</v>
      </c>
      <c r="O17" s="88">
        <f>input3!AS17</f>
        <v>9</v>
      </c>
      <c r="P17" s="86" t="str">
        <f t="shared" si="5"/>
        <v>ไม่มีจุดแข็ง</v>
      </c>
      <c r="Q17" s="89">
        <f t="shared" si="6"/>
        <v>50</v>
      </c>
      <c r="R17" s="108">
        <f t="shared" si="7"/>
        <v>50</v>
      </c>
      <c r="S17" s="100" t="str">
        <f t="shared" si="8"/>
        <v>เสี่ยง/มีปัญหา</v>
      </c>
    </row>
    <row r="18" spans="1:19" s="6" customFormat="1" ht="18" customHeight="1" thickBot="1">
      <c r="A18" s="117" t="s">
        <v>55</v>
      </c>
      <c r="B18" s="56" t="str">
        <f>input1!B18</f>
        <v>1/10</v>
      </c>
      <c r="C18" s="91" t="str">
        <f>input1!C18</f>
        <v>09291</v>
      </c>
      <c r="D18" s="92" t="str">
        <f>input1!D18</f>
        <v>เด็กชายปกรณ์  เดชพร</v>
      </c>
      <c r="E18" s="93">
        <f>input1!E18</f>
        <v>1</v>
      </c>
      <c r="F18" s="94" t="str">
        <f t="shared" si="0"/>
        <v>ชาย</v>
      </c>
      <c r="G18" s="95">
        <f>input3!AF18</f>
        <v>10</v>
      </c>
      <c r="H18" s="98" t="str">
        <f t="shared" si="1"/>
        <v>ปกติ</v>
      </c>
      <c r="I18" s="97">
        <f>input3!AI18</f>
        <v>13</v>
      </c>
      <c r="J18" s="98" t="str">
        <f t="shared" si="2"/>
        <v>เสี่ยง/มีปัญหา</v>
      </c>
      <c r="K18" s="95">
        <f>input3!AM18</f>
        <v>11</v>
      </c>
      <c r="L18" s="98" t="str">
        <f t="shared" si="3"/>
        <v>เสี่ยง/มีปัญหา</v>
      </c>
      <c r="M18" s="97">
        <f>input3!AQ18</f>
        <v>9</v>
      </c>
      <c r="N18" s="98" t="str">
        <f t="shared" si="4"/>
        <v>ปกติ</v>
      </c>
      <c r="O18" s="95">
        <f>input3!AS18</f>
        <v>6</v>
      </c>
      <c r="P18" s="99" t="str">
        <f t="shared" si="5"/>
        <v>ไม่มีจุดแข็ง</v>
      </c>
      <c r="Q18" s="96">
        <f t="shared" si="6"/>
        <v>49</v>
      </c>
      <c r="R18" s="109">
        <f t="shared" si="7"/>
        <v>49</v>
      </c>
      <c r="S18" s="94" t="str">
        <f t="shared" si="8"/>
        <v>เสี่ยง/มีปัญหา</v>
      </c>
    </row>
    <row r="19" spans="1:19" s="6" customFormat="1" ht="18" customHeight="1">
      <c r="A19" s="113" t="s">
        <v>56</v>
      </c>
      <c r="B19" s="55" t="str">
        <f>input1!B19</f>
        <v>1/10</v>
      </c>
      <c r="C19" s="67" t="str">
        <f>input1!C19</f>
        <v>09292</v>
      </c>
      <c r="D19" s="68" t="str">
        <f>input1!D19</f>
        <v>เด็กชายปัญญวัฒน์  สังข์ทอง</v>
      </c>
      <c r="E19" s="69">
        <f>input1!E19</f>
        <v>1</v>
      </c>
      <c r="F19" s="100" t="str">
        <f t="shared" si="0"/>
        <v>ชาย</v>
      </c>
      <c r="G19" s="82">
        <f>input3!AF19</f>
        <v>9</v>
      </c>
      <c r="H19" s="85" t="str">
        <f t="shared" si="1"/>
        <v>ปกติ</v>
      </c>
      <c r="I19" s="84">
        <f>input3!AI19</f>
        <v>12</v>
      </c>
      <c r="J19" s="85" t="str">
        <f t="shared" si="2"/>
        <v>เสี่ยง/มีปัญหา</v>
      </c>
      <c r="K19" s="82">
        <f>input3!AM19</f>
        <v>11</v>
      </c>
      <c r="L19" s="85" t="str">
        <f t="shared" si="3"/>
        <v>เสี่ยง/มีปัญหา</v>
      </c>
      <c r="M19" s="84">
        <f>input3!AQ19</f>
        <v>9</v>
      </c>
      <c r="N19" s="85" t="str">
        <f t="shared" si="4"/>
        <v>ปกติ</v>
      </c>
      <c r="O19" s="82">
        <f>input3!AS19</f>
        <v>6</v>
      </c>
      <c r="P19" s="86" t="str">
        <f t="shared" si="5"/>
        <v>ไม่มีจุดแข็ง</v>
      </c>
      <c r="Q19" s="83">
        <f t="shared" si="6"/>
        <v>47</v>
      </c>
      <c r="R19" s="107">
        <f t="shared" si="7"/>
        <v>47</v>
      </c>
      <c r="S19" s="100" t="str">
        <f t="shared" si="8"/>
        <v>ปกติ</v>
      </c>
    </row>
    <row r="20" spans="1:31" s="6" customFormat="1" ht="18" customHeight="1">
      <c r="A20" s="57" t="s">
        <v>12</v>
      </c>
      <c r="B20" s="55" t="str">
        <f>input1!B20</f>
        <v>1/10</v>
      </c>
      <c r="C20" s="67" t="str">
        <f>input1!C20</f>
        <v>09293</v>
      </c>
      <c r="D20" s="68" t="str">
        <f>input1!D20</f>
        <v>เด็กชายปาราเมศ  เครือหวัง</v>
      </c>
      <c r="E20" s="69">
        <f>input1!E20</f>
        <v>1</v>
      </c>
      <c r="F20" s="87" t="str">
        <f t="shared" si="0"/>
        <v>ชาย</v>
      </c>
      <c r="G20" s="88">
        <f>input3!AF20</f>
        <v>9</v>
      </c>
      <c r="H20" s="85" t="str">
        <f t="shared" si="1"/>
        <v>ปกติ</v>
      </c>
      <c r="I20" s="90">
        <f>input3!AI20</f>
        <v>12</v>
      </c>
      <c r="J20" s="85" t="str">
        <f t="shared" si="2"/>
        <v>เสี่ยง/มีปัญหา</v>
      </c>
      <c r="K20" s="88">
        <f>input3!AM20</f>
        <v>11</v>
      </c>
      <c r="L20" s="85" t="str">
        <f t="shared" si="3"/>
        <v>เสี่ยง/มีปัญหา</v>
      </c>
      <c r="M20" s="90">
        <f>input3!AQ20</f>
        <v>9</v>
      </c>
      <c r="N20" s="85" t="str">
        <f t="shared" si="4"/>
        <v>ปกติ</v>
      </c>
      <c r="O20" s="88">
        <f>input3!AS20</f>
        <v>8</v>
      </c>
      <c r="P20" s="86" t="str">
        <f t="shared" si="5"/>
        <v>ไม่มีจุดแข็ง</v>
      </c>
      <c r="Q20" s="89">
        <f t="shared" si="6"/>
        <v>49</v>
      </c>
      <c r="R20" s="108">
        <f t="shared" si="7"/>
        <v>49</v>
      </c>
      <c r="S20" s="100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115" t="s">
        <v>13</v>
      </c>
      <c r="B21" s="55" t="str">
        <f>input1!B21</f>
        <v>1/10</v>
      </c>
      <c r="C21" s="67" t="str">
        <f>input1!C21</f>
        <v>09294</v>
      </c>
      <c r="D21" s="68" t="str">
        <f>input1!D21</f>
        <v>เด็กชายพงศธร  จามจุรี</v>
      </c>
      <c r="E21" s="69">
        <f>input1!E21</f>
        <v>1</v>
      </c>
      <c r="F21" s="87" t="str">
        <f aca="true" t="shared" si="9" ref="F21:F43">IF(E21=1,"ชาย",IF(E21=2,"หญิง","-"))</f>
        <v>ชาย</v>
      </c>
      <c r="G21" s="88">
        <f>input3!AF21</f>
        <v>7</v>
      </c>
      <c r="H21" s="85" t="str">
        <f aca="true" t="shared" si="10" ref="H21:H43">IF(G21&gt;10,"เสี่ยง/มีปัญหา","ปกติ")</f>
        <v>ปกติ</v>
      </c>
      <c r="I21" s="90">
        <f>input3!AI21</f>
        <v>11</v>
      </c>
      <c r="J21" s="85" t="str">
        <f aca="true" t="shared" si="11" ref="J21:J43">IF(I21&gt;9,"เสี่ยง/มีปัญหา","ปกติ")</f>
        <v>เสี่ยง/มีปัญหา</v>
      </c>
      <c r="K21" s="88">
        <f>input3!AM21</f>
        <v>12</v>
      </c>
      <c r="L21" s="85" t="str">
        <f aca="true" t="shared" si="12" ref="L21:L43">IF(K21&gt;10,"เสี่ยง/มีปัญหา","ปกติ")</f>
        <v>เสี่ยง/มีปัญหา</v>
      </c>
      <c r="M21" s="90">
        <f>input3!AQ21</f>
        <v>8</v>
      </c>
      <c r="N21" s="85" t="str">
        <f aca="true" t="shared" si="13" ref="N21:N43">IF(M21&gt;9,"เสี่ยง/มีปัญหา","ปกติ")</f>
        <v>ปกติ</v>
      </c>
      <c r="O21" s="88">
        <f>input3!AS21</f>
        <v>6</v>
      </c>
      <c r="P21" s="86" t="str">
        <f aca="true" t="shared" si="14" ref="P21:P43">IF(O21&gt;10,"มีจุดแข็ง","ไม่มีจุดแข็ง")</f>
        <v>ไม่มีจุดแข็ง</v>
      </c>
      <c r="Q21" s="89">
        <f aca="true" t="shared" si="15" ref="Q21:Q43">G21+I21+K21+M21+O21</f>
        <v>44</v>
      </c>
      <c r="R21" s="108">
        <f aca="true" t="shared" si="16" ref="R21:R43">IF(Q21&lt;1,"-",Q21)</f>
        <v>44</v>
      </c>
      <c r="S21" s="100" t="str">
        <f aca="true" t="shared" si="17" ref="S21:S43">IF(R21&gt;48,"เสี่ยง/มีปัญหา","ปกติ")</f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116" t="s">
        <v>14</v>
      </c>
      <c r="B22" s="55" t="str">
        <f>input1!B22</f>
        <v>1/10</v>
      </c>
      <c r="C22" s="67" t="str">
        <f>input1!C22</f>
        <v>09295</v>
      </c>
      <c r="D22" s="68" t="str">
        <f>input1!D22</f>
        <v>เด็กชายพีรพล  อังษานาม</v>
      </c>
      <c r="E22" s="69">
        <f>input1!E22</f>
        <v>1</v>
      </c>
      <c r="F22" s="87" t="str">
        <f t="shared" si="9"/>
        <v>ชาย</v>
      </c>
      <c r="G22" s="88">
        <f>input3!AF22</f>
        <v>11</v>
      </c>
      <c r="H22" s="85" t="str">
        <f t="shared" si="10"/>
        <v>เสี่ยง/มีปัญหา</v>
      </c>
      <c r="I22" s="90">
        <f>input3!AI22</f>
        <v>15</v>
      </c>
      <c r="J22" s="85" t="str">
        <f t="shared" si="11"/>
        <v>เสี่ยง/มีปัญหา</v>
      </c>
      <c r="K22" s="88">
        <f>input3!AM22</f>
        <v>12</v>
      </c>
      <c r="L22" s="85" t="str">
        <f t="shared" si="12"/>
        <v>เสี่ยง/มีปัญหา</v>
      </c>
      <c r="M22" s="90">
        <f>input3!AQ22</f>
        <v>10</v>
      </c>
      <c r="N22" s="85" t="str">
        <f t="shared" si="13"/>
        <v>เสี่ยง/มีปัญหา</v>
      </c>
      <c r="O22" s="88">
        <f>input3!AS22</f>
        <v>10</v>
      </c>
      <c r="P22" s="86" t="str">
        <f t="shared" si="14"/>
        <v>ไม่มีจุดแข็ง</v>
      </c>
      <c r="Q22" s="89">
        <f t="shared" si="15"/>
        <v>58</v>
      </c>
      <c r="R22" s="108">
        <f t="shared" si="16"/>
        <v>58</v>
      </c>
      <c r="S22" s="100" t="str">
        <f t="shared" si="17"/>
        <v>เสี่ยง/มีปัญหา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117" t="s">
        <v>36</v>
      </c>
      <c r="B23" s="56" t="str">
        <f>input1!B23</f>
        <v>1/10</v>
      </c>
      <c r="C23" s="70" t="str">
        <f>input1!C23</f>
        <v>09296</v>
      </c>
      <c r="D23" s="71" t="str">
        <f>input1!D23</f>
        <v>เด็กชายรณกฤต  ทองสัมฤทธิ์</v>
      </c>
      <c r="E23" s="176">
        <f>input1!E23</f>
        <v>1</v>
      </c>
      <c r="F23" s="94" t="str">
        <f t="shared" si="9"/>
        <v>ชาย</v>
      </c>
      <c r="G23" s="95">
        <f>input3!AF23</f>
        <v>11</v>
      </c>
      <c r="H23" s="98" t="str">
        <f t="shared" si="10"/>
        <v>เสี่ยง/มีปัญหา</v>
      </c>
      <c r="I23" s="97">
        <f>input3!AI23</f>
        <v>8</v>
      </c>
      <c r="J23" s="98" t="str">
        <f t="shared" si="11"/>
        <v>ปกติ</v>
      </c>
      <c r="K23" s="95">
        <f>input3!AM23</f>
        <v>7</v>
      </c>
      <c r="L23" s="98" t="str">
        <f t="shared" si="12"/>
        <v>ปกติ</v>
      </c>
      <c r="M23" s="97">
        <f>input3!AQ23</f>
        <v>6</v>
      </c>
      <c r="N23" s="98" t="str">
        <f t="shared" si="13"/>
        <v>ปกติ</v>
      </c>
      <c r="O23" s="95">
        <f>input3!AS23</f>
        <v>10</v>
      </c>
      <c r="P23" s="99" t="str">
        <f t="shared" si="14"/>
        <v>ไม่มีจุดแข็ง</v>
      </c>
      <c r="Q23" s="96">
        <f t="shared" si="15"/>
        <v>42</v>
      </c>
      <c r="R23" s="109">
        <f t="shared" si="16"/>
        <v>42</v>
      </c>
      <c r="S23" s="94" t="str">
        <f t="shared" si="17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19" ht="20.25">
      <c r="A24" s="177" t="s">
        <v>58</v>
      </c>
      <c r="B24" s="55" t="str">
        <f>input1!B24</f>
        <v>1/10</v>
      </c>
      <c r="C24" s="67" t="str">
        <f>input1!C24</f>
        <v>09297</v>
      </c>
      <c r="D24" s="68" t="str">
        <f>input1!D24</f>
        <v>เด็กชายระพีพัฒน์  สุระวิทย์</v>
      </c>
      <c r="E24" s="69">
        <f>input1!E24</f>
        <v>1</v>
      </c>
      <c r="F24" s="100" t="str">
        <f t="shared" si="9"/>
        <v>ชาย</v>
      </c>
      <c r="G24" s="82">
        <f>input3!AF24</f>
        <v>11</v>
      </c>
      <c r="H24" s="85" t="str">
        <f t="shared" si="10"/>
        <v>เสี่ยง/มีปัญหา</v>
      </c>
      <c r="I24" s="84">
        <f>input3!AI24</f>
        <v>12</v>
      </c>
      <c r="J24" s="85" t="str">
        <f t="shared" si="11"/>
        <v>เสี่ยง/มีปัญหา</v>
      </c>
      <c r="K24" s="82">
        <f>input3!AM24</f>
        <v>11</v>
      </c>
      <c r="L24" s="85" t="str">
        <f t="shared" si="12"/>
        <v>เสี่ยง/มีปัญหา</v>
      </c>
      <c r="M24" s="84">
        <f>input3!AQ24</f>
        <v>7</v>
      </c>
      <c r="N24" s="85" t="str">
        <f t="shared" si="13"/>
        <v>ปกติ</v>
      </c>
      <c r="O24" s="82">
        <f>input3!AS24</f>
        <v>5</v>
      </c>
      <c r="P24" s="86" t="str">
        <f t="shared" si="14"/>
        <v>ไม่มีจุดแข็ง</v>
      </c>
      <c r="Q24" s="83">
        <f t="shared" si="15"/>
        <v>46</v>
      </c>
      <c r="R24" s="107">
        <f t="shared" si="16"/>
        <v>46</v>
      </c>
      <c r="S24" s="100" t="str">
        <f t="shared" si="17"/>
        <v>ปกติ</v>
      </c>
    </row>
    <row r="25" spans="1:19" ht="20.25">
      <c r="A25" s="57" t="s">
        <v>59</v>
      </c>
      <c r="B25" s="55" t="str">
        <f>input1!B25</f>
        <v>1/10</v>
      </c>
      <c r="C25" s="67" t="str">
        <f>input1!C25</f>
        <v>09298</v>
      </c>
      <c r="D25" s="68" t="str">
        <f>input1!D25</f>
        <v>เด็กชายสัภยา  แซ่ย่าง</v>
      </c>
      <c r="E25" s="69">
        <f>input1!E25</f>
        <v>1</v>
      </c>
      <c r="F25" s="87" t="str">
        <f t="shared" si="9"/>
        <v>ชาย</v>
      </c>
      <c r="G25" s="88">
        <f>input3!AF25</f>
        <v>10</v>
      </c>
      <c r="H25" s="85" t="str">
        <f t="shared" si="10"/>
        <v>ปกติ</v>
      </c>
      <c r="I25" s="90">
        <f>input3!AI25</f>
        <v>13</v>
      </c>
      <c r="J25" s="85" t="str">
        <f t="shared" si="11"/>
        <v>เสี่ยง/มีปัญหา</v>
      </c>
      <c r="K25" s="88">
        <f>input3!AM25</f>
        <v>8</v>
      </c>
      <c r="L25" s="85" t="str">
        <f t="shared" si="12"/>
        <v>ปกติ</v>
      </c>
      <c r="M25" s="90">
        <f>input3!AQ25</f>
        <v>9</v>
      </c>
      <c r="N25" s="85" t="str">
        <f t="shared" si="13"/>
        <v>ปกติ</v>
      </c>
      <c r="O25" s="88">
        <f>input3!AS25</f>
        <v>9</v>
      </c>
      <c r="P25" s="86" t="str">
        <f t="shared" si="14"/>
        <v>ไม่มีจุดแข็ง</v>
      </c>
      <c r="Q25" s="89">
        <f t="shared" si="15"/>
        <v>49</v>
      </c>
      <c r="R25" s="108">
        <f t="shared" si="16"/>
        <v>49</v>
      </c>
      <c r="S25" s="100" t="str">
        <f t="shared" si="17"/>
        <v>เสี่ยง/มีปัญหา</v>
      </c>
    </row>
    <row r="26" spans="1:19" ht="20.25">
      <c r="A26" s="57" t="s">
        <v>60</v>
      </c>
      <c r="B26" s="55" t="str">
        <f>input1!B26</f>
        <v>1/10</v>
      </c>
      <c r="C26" s="67" t="str">
        <f>input1!C26</f>
        <v>09299</v>
      </c>
      <c r="D26" s="68" t="str">
        <f>input1!D26</f>
        <v>เด็กชายอนุพงศ์  เพชร์หับ</v>
      </c>
      <c r="E26" s="69">
        <f>input1!E26</f>
        <v>1</v>
      </c>
      <c r="F26" s="87" t="str">
        <f t="shared" si="9"/>
        <v>ชาย</v>
      </c>
      <c r="G26" s="88">
        <f>input3!AF26</f>
        <v>12</v>
      </c>
      <c r="H26" s="85" t="str">
        <f t="shared" si="10"/>
        <v>เสี่ยง/มีปัญหา</v>
      </c>
      <c r="I26" s="90">
        <f>input3!AI26</f>
        <v>14</v>
      </c>
      <c r="J26" s="85" t="str">
        <f t="shared" si="11"/>
        <v>เสี่ยง/มีปัญหา</v>
      </c>
      <c r="K26" s="88">
        <f>input3!AM26</f>
        <v>12</v>
      </c>
      <c r="L26" s="85" t="str">
        <f t="shared" si="12"/>
        <v>เสี่ยง/มีปัญหา</v>
      </c>
      <c r="M26" s="90">
        <f>input3!AQ26</f>
        <v>9</v>
      </c>
      <c r="N26" s="85" t="str">
        <f t="shared" si="13"/>
        <v>ปกติ</v>
      </c>
      <c r="O26" s="88">
        <f>input3!AS26</f>
        <v>8</v>
      </c>
      <c r="P26" s="86" t="str">
        <f t="shared" si="14"/>
        <v>ไม่มีจุดแข็ง</v>
      </c>
      <c r="Q26" s="89">
        <f t="shared" si="15"/>
        <v>55</v>
      </c>
      <c r="R26" s="108">
        <f t="shared" si="16"/>
        <v>55</v>
      </c>
      <c r="S26" s="100" t="str">
        <f t="shared" si="17"/>
        <v>เสี่ยง/มีปัญหา</v>
      </c>
    </row>
    <row r="27" spans="1:19" ht="20.25">
      <c r="A27" s="57" t="s">
        <v>61</v>
      </c>
      <c r="B27" s="55" t="str">
        <f>input1!B27</f>
        <v>1/10</v>
      </c>
      <c r="C27" s="67" t="str">
        <f>input1!C27</f>
        <v>09300</v>
      </c>
      <c r="D27" s="68" t="str">
        <f>input1!D27</f>
        <v>เด็กชายอภิรักษ์  ชนไธสง</v>
      </c>
      <c r="E27" s="69">
        <f>input1!E27</f>
        <v>1</v>
      </c>
      <c r="F27" s="87" t="str">
        <f t="shared" si="9"/>
        <v>ชาย</v>
      </c>
      <c r="G27" s="88">
        <f>input3!AF27</f>
        <v>9</v>
      </c>
      <c r="H27" s="85" t="str">
        <f t="shared" si="10"/>
        <v>ปกติ</v>
      </c>
      <c r="I27" s="90">
        <f>input3!AI27</f>
        <v>13</v>
      </c>
      <c r="J27" s="85" t="str">
        <f t="shared" si="11"/>
        <v>เสี่ยง/มีปัญหา</v>
      </c>
      <c r="K27" s="88">
        <f>input3!AM27</f>
        <v>11</v>
      </c>
      <c r="L27" s="85" t="str">
        <f t="shared" si="12"/>
        <v>เสี่ยง/มีปัญหา</v>
      </c>
      <c r="M27" s="90">
        <f>input3!AQ27</f>
        <v>9</v>
      </c>
      <c r="N27" s="85" t="str">
        <f t="shared" si="13"/>
        <v>ปกติ</v>
      </c>
      <c r="O27" s="88">
        <f>input3!AS27</f>
        <v>7</v>
      </c>
      <c r="P27" s="86" t="str">
        <f t="shared" si="14"/>
        <v>ไม่มีจุดแข็ง</v>
      </c>
      <c r="Q27" s="89">
        <f t="shared" si="15"/>
        <v>49</v>
      </c>
      <c r="R27" s="108">
        <f t="shared" si="16"/>
        <v>49</v>
      </c>
      <c r="S27" s="100" t="str">
        <f t="shared" si="17"/>
        <v>เสี่ยง/มีปัญหา</v>
      </c>
    </row>
    <row r="28" spans="1:19" ht="21" thickBot="1">
      <c r="A28" s="175" t="s">
        <v>62</v>
      </c>
      <c r="B28" s="56" t="str">
        <f>input1!B28</f>
        <v>1/10</v>
      </c>
      <c r="C28" s="70" t="str">
        <f>input1!C28</f>
        <v>09301</v>
      </c>
      <c r="D28" s="71" t="str">
        <f>input1!D28</f>
        <v>เด็กชายอองลี  ศิริบูรณ์</v>
      </c>
      <c r="E28" s="176">
        <f>input1!E28</f>
        <v>1</v>
      </c>
      <c r="F28" s="94" t="str">
        <f t="shared" si="9"/>
        <v>ชาย</v>
      </c>
      <c r="G28" s="95">
        <f>input3!AF28</f>
        <v>9</v>
      </c>
      <c r="H28" s="98" t="str">
        <f t="shared" si="10"/>
        <v>ปกติ</v>
      </c>
      <c r="I28" s="97">
        <f>input3!AI28</f>
        <v>14</v>
      </c>
      <c r="J28" s="98" t="str">
        <f t="shared" si="11"/>
        <v>เสี่ยง/มีปัญหา</v>
      </c>
      <c r="K28" s="95">
        <f>input3!AM28</f>
        <v>9</v>
      </c>
      <c r="L28" s="98" t="str">
        <f t="shared" si="12"/>
        <v>ปกติ</v>
      </c>
      <c r="M28" s="97">
        <f>input3!AQ28</f>
        <v>9</v>
      </c>
      <c r="N28" s="98" t="str">
        <f t="shared" si="13"/>
        <v>ปกติ</v>
      </c>
      <c r="O28" s="95">
        <f>input3!AS28</f>
        <v>6</v>
      </c>
      <c r="P28" s="99" t="str">
        <f t="shared" si="14"/>
        <v>ไม่มีจุดแข็ง</v>
      </c>
      <c r="Q28" s="96">
        <f t="shared" si="15"/>
        <v>47</v>
      </c>
      <c r="R28" s="109">
        <f t="shared" si="16"/>
        <v>47</v>
      </c>
      <c r="S28" s="94" t="str">
        <f t="shared" si="17"/>
        <v>ปกติ</v>
      </c>
    </row>
    <row r="29" spans="1:19" ht="20.25">
      <c r="A29" s="113" t="s">
        <v>63</v>
      </c>
      <c r="B29" s="55" t="str">
        <f>input1!B29</f>
        <v>1/10</v>
      </c>
      <c r="C29" s="67" t="str">
        <f>input1!C29</f>
        <v>09302</v>
      </c>
      <c r="D29" s="68" t="str">
        <f>input1!D29</f>
        <v>เด็กชายอาซีซัน  บินอับดุลย์ละสะ</v>
      </c>
      <c r="E29" s="69">
        <f>input1!E29</f>
        <v>1</v>
      </c>
      <c r="F29" s="100" t="str">
        <f t="shared" si="9"/>
        <v>ชาย</v>
      </c>
      <c r="G29" s="82">
        <f>input3!AF29</f>
        <v>11</v>
      </c>
      <c r="H29" s="85" t="str">
        <f t="shared" si="10"/>
        <v>เสี่ยง/มีปัญหา</v>
      </c>
      <c r="I29" s="84">
        <f>input3!AI29</f>
        <v>6</v>
      </c>
      <c r="J29" s="85" t="str">
        <f t="shared" si="11"/>
        <v>ปกติ</v>
      </c>
      <c r="K29" s="82">
        <f>input3!AM29</f>
        <v>10</v>
      </c>
      <c r="L29" s="85" t="str">
        <f t="shared" si="12"/>
        <v>ปกติ</v>
      </c>
      <c r="M29" s="84">
        <f>input3!AQ29</f>
        <v>6</v>
      </c>
      <c r="N29" s="85" t="str">
        <f t="shared" si="13"/>
        <v>ปกติ</v>
      </c>
      <c r="O29" s="82">
        <f>input3!AS29</f>
        <v>13</v>
      </c>
      <c r="P29" s="86" t="str">
        <f t="shared" si="14"/>
        <v>มีจุดแข็ง</v>
      </c>
      <c r="Q29" s="83">
        <f t="shared" si="15"/>
        <v>46</v>
      </c>
      <c r="R29" s="107">
        <f t="shared" si="16"/>
        <v>46</v>
      </c>
      <c r="S29" s="100" t="str">
        <f t="shared" si="17"/>
        <v>ปกติ</v>
      </c>
    </row>
    <row r="30" spans="1:19" ht="20.25">
      <c r="A30" s="57" t="s">
        <v>64</v>
      </c>
      <c r="B30" s="55" t="str">
        <f>input1!B30</f>
        <v>1/10</v>
      </c>
      <c r="C30" s="67" t="str">
        <f>input1!C30</f>
        <v>09275</v>
      </c>
      <c r="D30" s="68" t="str">
        <f>input1!D30</f>
        <v>เด็กหญิงกัญญารัตน์  ศรีเจริญ</v>
      </c>
      <c r="E30" s="69">
        <f>input1!E30</f>
        <v>2</v>
      </c>
      <c r="F30" s="87" t="str">
        <f t="shared" si="9"/>
        <v>หญิง</v>
      </c>
      <c r="G30" s="88">
        <f>input3!AF30</f>
        <v>7</v>
      </c>
      <c r="H30" s="85" t="str">
        <f t="shared" si="10"/>
        <v>ปกติ</v>
      </c>
      <c r="I30" s="90">
        <f>input3!AI30</f>
        <v>11</v>
      </c>
      <c r="J30" s="85" t="str">
        <f t="shared" si="11"/>
        <v>เสี่ยง/มีปัญหา</v>
      </c>
      <c r="K30" s="88">
        <f>input3!AM30</f>
        <v>11</v>
      </c>
      <c r="L30" s="85" t="str">
        <f t="shared" si="12"/>
        <v>เสี่ยง/มีปัญหา</v>
      </c>
      <c r="M30" s="90">
        <f>input3!AQ30</f>
        <v>11</v>
      </c>
      <c r="N30" s="85" t="str">
        <f t="shared" si="13"/>
        <v>เสี่ยง/มีปัญหา</v>
      </c>
      <c r="O30" s="88">
        <f>input3!AS30</f>
        <v>10</v>
      </c>
      <c r="P30" s="86" t="str">
        <f t="shared" si="14"/>
        <v>ไม่มีจุดแข็ง</v>
      </c>
      <c r="Q30" s="89">
        <f t="shared" si="15"/>
        <v>50</v>
      </c>
      <c r="R30" s="108">
        <f t="shared" si="16"/>
        <v>50</v>
      </c>
      <c r="S30" s="100" t="str">
        <f t="shared" si="17"/>
        <v>เสี่ยง/มีปัญหา</v>
      </c>
    </row>
    <row r="31" spans="1:19" ht="20.25">
      <c r="A31" s="115" t="s">
        <v>65</v>
      </c>
      <c r="B31" s="55" t="str">
        <f>input1!B31</f>
        <v>1/10</v>
      </c>
      <c r="C31" s="67" t="str">
        <f>input1!C31</f>
        <v>09278</v>
      </c>
      <c r="D31" s="68" t="str">
        <f>input1!D31</f>
        <v>เด็กหญิงจินต์จุฑา  แย้มชื่น</v>
      </c>
      <c r="E31" s="69">
        <f>input1!E31</f>
        <v>2</v>
      </c>
      <c r="F31" s="87" t="str">
        <f t="shared" si="9"/>
        <v>หญิง</v>
      </c>
      <c r="G31" s="88">
        <f>input3!AF31</f>
        <v>5</v>
      </c>
      <c r="H31" s="85" t="str">
        <f t="shared" si="10"/>
        <v>ปกติ</v>
      </c>
      <c r="I31" s="90">
        <f>input3!AI31</f>
        <v>15</v>
      </c>
      <c r="J31" s="85" t="str">
        <f t="shared" si="11"/>
        <v>เสี่ยง/มีปัญหา</v>
      </c>
      <c r="K31" s="88">
        <f>input3!AM31</f>
        <v>11</v>
      </c>
      <c r="L31" s="85" t="str">
        <f t="shared" si="12"/>
        <v>เสี่ยง/มีปัญหา</v>
      </c>
      <c r="M31" s="90">
        <f>input3!AQ31</f>
        <v>11</v>
      </c>
      <c r="N31" s="85" t="str">
        <f t="shared" si="13"/>
        <v>เสี่ยง/มีปัญหา</v>
      </c>
      <c r="O31" s="88">
        <f>input3!AS31</f>
        <v>8</v>
      </c>
      <c r="P31" s="86" t="str">
        <f t="shared" si="14"/>
        <v>ไม่มีจุดแข็ง</v>
      </c>
      <c r="Q31" s="89">
        <f t="shared" si="15"/>
        <v>50</v>
      </c>
      <c r="R31" s="108">
        <f t="shared" si="16"/>
        <v>50</v>
      </c>
      <c r="S31" s="100" t="str">
        <f t="shared" si="17"/>
        <v>เสี่ยง/มีปัญหา</v>
      </c>
    </row>
    <row r="32" spans="1:19" ht="20.25">
      <c r="A32" s="116" t="s">
        <v>66</v>
      </c>
      <c r="B32" s="55" t="str">
        <f>input1!B32</f>
        <v>1/10</v>
      </c>
      <c r="C32" s="67" t="str">
        <f>input1!C32</f>
        <v>09303</v>
      </c>
      <c r="D32" s="68" t="str">
        <f>input1!D32</f>
        <v>เด็กหญิงเขมจิรา  พลประภาส</v>
      </c>
      <c r="E32" s="69">
        <f>input1!E32</f>
        <v>2</v>
      </c>
      <c r="F32" s="87" t="str">
        <f t="shared" si="9"/>
        <v>หญิง</v>
      </c>
      <c r="G32" s="88">
        <f>input3!AF32</f>
        <v>6</v>
      </c>
      <c r="H32" s="85" t="str">
        <f t="shared" si="10"/>
        <v>ปกติ</v>
      </c>
      <c r="I32" s="90">
        <f>input3!AI32</f>
        <v>7</v>
      </c>
      <c r="J32" s="85" t="str">
        <f t="shared" si="11"/>
        <v>ปกติ</v>
      </c>
      <c r="K32" s="88">
        <f>input3!AM32</f>
        <v>9</v>
      </c>
      <c r="L32" s="85" t="str">
        <f t="shared" si="12"/>
        <v>ปกติ</v>
      </c>
      <c r="M32" s="90">
        <f>input3!AQ32</f>
        <v>6</v>
      </c>
      <c r="N32" s="85" t="str">
        <f t="shared" si="13"/>
        <v>ปกติ</v>
      </c>
      <c r="O32" s="88">
        <f>input3!AS32</f>
        <v>13</v>
      </c>
      <c r="P32" s="86" t="str">
        <f t="shared" si="14"/>
        <v>มีจุดแข็ง</v>
      </c>
      <c r="Q32" s="89">
        <f t="shared" si="15"/>
        <v>41</v>
      </c>
      <c r="R32" s="108">
        <f t="shared" si="16"/>
        <v>41</v>
      </c>
      <c r="S32" s="100" t="str">
        <f t="shared" si="17"/>
        <v>ปกติ</v>
      </c>
    </row>
    <row r="33" spans="1:19" ht="21" thickBot="1">
      <c r="A33" s="117" t="s">
        <v>67</v>
      </c>
      <c r="B33" s="56" t="str">
        <f>input1!B33</f>
        <v>1/10</v>
      </c>
      <c r="C33" s="91" t="str">
        <f>input1!C33</f>
        <v>09304</v>
      </c>
      <c r="D33" s="92" t="str">
        <f>input1!D33</f>
        <v>เด็กหญิงจิรภิญญา  แซ่ย่าง</v>
      </c>
      <c r="E33" s="93">
        <f>input1!E33</f>
        <v>2</v>
      </c>
      <c r="F33" s="94" t="str">
        <f t="shared" si="9"/>
        <v>หญิง</v>
      </c>
      <c r="G33" s="95">
        <f>input3!AF33</f>
        <v>11</v>
      </c>
      <c r="H33" s="98" t="str">
        <f t="shared" si="10"/>
        <v>เสี่ยง/มีปัญหา</v>
      </c>
      <c r="I33" s="97">
        <f>input3!AI33</f>
        <v>8</v>
      </c>
      <c r="J33" s="98" t="str">
        <f t="shared" si="11"/>
        <v>ปกติ</v>
      </c>
      <c r="K33" s="95">
        <f>input3!AM33</f>
        <v>7</v>
      </c>
      <c r="L33" s="98" t="str">
        <f t="shared" si="12"/>
        <v>ปกติ</v>
      </c>
      <c r="M33" s="97">
        <f>input3!AQ33</f>
        <v>6</v>
      </c>
      <c r="N33" s="98" t="str">
        <f t="shared" si="13"/>
        <v>ปกติ</v>
      </c>
      <c r="O33" s="95">
        <f>input3!AS33</f>
        <v>10</v>
      </c>
      <c r="P33" s="99" t="str">
        <f t="shared" si="14"/>
        <v>ไม่มีจุดแข็ง</v>
      </c>
      <c r="Q33" s="96">
        <f t="shared" si="15"/>
        <v>42</v>
      </c>
      <c r="R33" s="109">
        <f t="shared" si="16"/>
        <v>42</v>
      </c>
      <c r="S33" s="94" t="str">
        <f t="shared" si="17"/>
        <v>ปกติ</v>
      </c>
    </row>
    <row r="34" spans="1:19" ht="20.25">
      <c r="A34" s="113" t="s">
        <v>68</v>
      </c>
      <c r="B34" s="55" t="str">
        <f>input1!B34</f>
        <v>1/10</v>
      </c>
      <c r="C34" s="67" t="str">
        <f>input1!C34</f>
        <v>09305</v>
      </c>
      <c r="D34" s="68" t="str">
        <f>input1!D34</f>
        <v>เด็กหญิงชรินรัตน์  คงประเสริฐ</v>
      </c>
      <c r="E34" s="69">
        <f>input1!E34</f>
        <v>2</v>
      </c>
      <c r="F34" s="100" t="str">
        <f t="shared" si="9"/>
        <v>หญิง</v>
      </c>
      <c r="G34" s="82">
        <f>input3!AF34</f>
        <v>11</v>
      </c>
      <c r="H34" s="85" t="str">
        <f t="shared" si="10"/>
        <v>เสี่ยง/มีปัญหา</v>
      </c>
      <c r="I34" s="84">
        <f>input3!AI34</f>
        <v>6</v>
      </c>
      <c r="J34" s="85" t="str">
        <f t="shared" si="11"/>
        <v>ปกติ</v>
      </c>
      <c r="K34" s="82">
        <f>input3!AM34</f>
        <v>10</v>
      </c>
      <c r="L34" s="85" t="str">
        <f t="shared" si="12"/>
        <v>ปกติ</v>
      </c>
      <c r="M34" s="84">
        <f>input3!AQ34</f>
        <v>6</v>
      </c>
      <c r="N34" s="85" t="str">
        <f t="shared" si="13"/>
        <v>ปกติ</v>
      </c>
      <c r="O34" s="82">
        <f>input3!AS34</f>
        <v>13</v>
      </c>
      <c r="P34" s="86" t="str">
        <f t="shared" si="14"/>
        <v>มีจุดแข็ง</v>
      </c>
      <c r="Q34" s="83">
        <f t="shared" si="15"/>
        <v>46</v>
      </c>
      <c r="R34" s="107">
        <f t="shared" si="16"/>
        <v>46</v>
      </c>
      <c r="S34" s="100" t="str">
        <f t="shared" si="17"/>
        <v>ปกติ</v>
      </c>
    </row>
    <row r="35" spans="1:19" ht="20.25">
      <c r="A35" s="57" t="s">
        <v>69</v>
      </c>
      <c r="B35" s="55" t="str">
        <f>input1!B35</f>
        <v>1/10</v>
      </c>
      <c r="C35" s="67" t="str">
        <f>input1!C35</f>
        <v>09307</v>
      </c>
      <c r="D35" s="68" t="str">
        <f>input1!D35</f>
        <v>เด็กหญิงรัตนาภรณ์  เกตุงาม</v>
      </c>
      <c r="E35" s="69">
        <f>input1!E35</f>
        <v>2</v>
      </c>
      <c r="F35" s="87" t="str">
        <f t="shared" si="9"/>
        <v>หญิง</v>
      </c>
      <c r="G35" s="88">
        <f>input3!AF35</f>
        <v>9</v>
      </c>
      <c r="H35" s="85" t="str">
        <f t="shared" si="10"/>
        <v>ปกติ</v>
      </c>
      <c r="I35" s="90">
        <f>input3!AI35</f>
        <v>6</v>
      </c>
      <c r="J35" s="85" t="str">
        <f t="shared" si="11"/>
        <v>ปกติ</v>
      </c>
      <c r="K35" s="88">
        <f>input3!AM35</f>
        <v>6</v>
      </c>
      <c r="L35" s="85" t="str">
        <f t="shared" si="12"/>
        <v>ปกติ</v>
      </c>
      <c r="M35" s="90">
        <f>input3!AQ35</f>
        <v>6</v>
      </c>
      <c r="N35" s="85" t="str">
        <f t="shared" si="13"/>
        <v>ปกติ</v>
      </c>
      <c r="O35" s="88">
        <f>input3!AS35</f>
        <v>13</v>
      </c>
      <c r="P35" s="86" t="str">
        <f t="shared" si="14"/>
        <v>มีจุดแข็ง</v>
      </c>
      <c r="Q35" s="89">
        <f t="shared" si="15"/>
        <v>40</v>
      </c>
      <c r="R35" s="108">
        <f t="shared" si="16"/>
        <v>40</v>
      </c>
      <c r="S35" s="100" t="str">
        <f t="shared" si="17"/>
        <v>ปกติ</v>
      </c>
    </row>
    <row r="36" spans="1:19" ht="20.25">
      <c r="A36" s="115" t="s">
        <v>70</v>
      </c>
      <c r="B36" s="55" t="str">
        <f>input1!B36</f>
        <v>1/10</v>
      </c>
      <c r="C36" s="67" t="str">
        <f>input1!C36</f>
        <v>09308</v>
      </c>
      <c r="D36" s="68" t="str">
        <f>input1!D36</f>
        <v>เด็กหญิงวริษา  สุขสม</v>
      </c>
      <c r="E36" s="69">
        <f>input1!E36</f>
        <v>2</v>
      </c>
      <c r="F36" s="87" t="str">
        <f t="shared" si="9"/>
        <v>หญิง</v>
      </c>
      <c r="G36" s="88">
        <f>input3!AF36</f>
        <v>9</v>
      </c>
      <c r="H36" s="85" t="str">
        <f t="shared" si="10"/>
        <v>ปกติ</v>
      </c>
      <c r="I36" s="90">
        <f>input3!AI36</f>
        <v>15</v>
      </c>
      <c r="J36" s="85" t="str">
        <f t="shared" si="11"/>
        <v>เสี่ยง/มีปัญหา</v>
      </c>
      <c r="K36" s="88">
        <f>input3!AM36</f>
        <v>13</v>
      </c>
      <c r="L36" s="85" t="str">
        <f t="shared" si="12"/>
        <v>เสี่ยง/มีปัญหา</v>
      </c>
      <c r="M36" s="90">
        <f>input3!AQ36</f>
        <v>10</v>
      </c>
      <c r="N36" s="85" t="str">
        <f t="shared" si="13"/>
        <v>เสี่ยง/มีปัญหา</v>
      </c>
      <c r="O36" s="88">
        <f>input3!AS36</f>
        <v>8</v>
      </c>
      <c r="P36" s="86" t="str">
        <f t="shared" si="14"/>
        <v>ไม่มีจุดแข็ง</v>
      </c>
      <c r="Q36" s="89">
        <f t="shared" si="15"/>
        <v>55</v>
      </c>
      <c r="R36" s="108">
        <f t="shared" si="16"/>
        <v>55</v>
      </c>
      <c r="S36" s="100" t="str">
        <f t="shared" si="17"/>
        <v>เสี่ยง/มีปัญหา</v>
      </c>
    </row>
    <row r="37" spans="1:19" ht="20.25">
      <c r="A37" s="116" t="s">
        <v>71</v>
      </c>
      <c r="B37" s="55" t="str">
        <f>input1!B37</f>
        <v>1/10</v>
      </c>
      <c r="C37" s="67" t="str">
        <f>input1!C37</f>
        <v>09309</v>
      </c>
      <c r="D37" s="68" t="str">
        <f>input1!D37</f>
        <v>เด็กหญิงสุภานัน  ดวงมาลา</v>
      </c>
      <c r="E37" s="69">
        <f>input1!E37</f>
        <v>2</v>
      </c>
      <c r="F37" s="87" t="str">
        <f t="shared" si="9"/>
        <v>หญิง</v>
      </c>
      <c r="G37" s="88">
        <f>input3!AF37</f>
        <v>9</v>
      </c>
      <c r="H37" s="85" t="str">
        <f t="shared" si="10"/>
        <v>ปกติ</v>
      </c>
      <c r="I37" s="90">
        <f>input3!AI37</f>
        <v>12</v>
      </c>
      <c r="J37" s="85" t="str">
        <f t="shared" si="11"/>
        <v>เสี่ยง/มีปัญหา</v>
      </c>
      <c r="K37" s="88">
        <f>input3!AM37</f>
        <v>10</v>
      </c>
      <c r="L37" s="85" t="str">
        <f t="shared" si="12"/>
        <v>ปกติ</v>
      </c>
      <c r="M37" s="90">
        <f>input3!AQ37</f>
        <v>9</v>
      </c>
      <c r="N37" s="85" t="str">
        <f t="shared" si="13"/>
        <v>ปกติ</v>
      </c>
      <c r="O37" s="88">
        <f>input3!AS37</f>
        <v>8</v>
      </c>
      <c r="P37" s="86" t="str">
        <f t="shared" si="14"/>
        <v>ไม่มีจุดแข็ง</v>
      </c>
      <c r="Q37" s="89">
        <f t="shared" si="15"/>
        <v>48</v>
      </c>
      <c r="R37" s="108">
        <f t="shared" si="16"/>
        <v>48</v>
      </c>
      <c r="S37" s="100" t="str">
        <f t="shared" si="17"/>
        <v>ปกติ</v>
      </c>
    </row>
    <row r="38" spans="1:19" ht="21" thickBot="1">
      <c r="A38" s="117" t="s">
        <v>72</v>
      </c>
      <c r="B38" s="56" t="str">
        <f>input1!B38</f>
        <v>1/10</v>
      </c>
      <c r="C38" s="70" t="str">
        <f>input1!C38</f>
        <v>09311</v>
      </c>
      <c r="D38" s="71" t="str">
        <f>input1!D38</f>
        <v>เด็กหญิงอมรรัตน์  ขันวงษ์</v>
      </c>
      <c r="E38" s="176">
        <f>input1!E38</f>
        <v>2</v>
      </c>
      <c r="F38" s="94" t="str">
        <f t="shared" si="9"/>
        <v>หญิง</v>
      </c>
      <c r="G38" s="95">
        <f>input3!AF38</f>
        <v>10</v>
      </c>
      <c r="H38" s="98" t="str">
        <f t="shared" si="10"/>
        <v>ปกติ</v>
      </c>
      <c r="I38" s="97">
        <f>input3!AI38</f>
        <v>13</v>
      </c>
      <c r="J38" s="98" t="str">
        <f t="shared" si="11"/>
        <v>เสี่ยง/มีปัญหา</v>
      </c>
      <c r="K38" s="95">
        <f>input3!AM38</f>
        <v>9</v>
      </c>
      <c r="L38" s="98" t="str">
        <f t="shared" si="12"/>
        <v>ปกติ</v>
      </c>
      <c r="M38" s="97">
        <f>input3!AQ38</f>
        <v>10</v>
      </c>
      <c r="N38" s="98" t="str">
        <f t="shared" si="13"/>
        <v>เสี่ยง/มีปัญหา</v>
      </c>
      <c r="O38" s="95">
        <f>input3!AS38</f>
        <v>12</v>
      </c>
      <c r="P38" s="99" t="str">
        <f t="shared" si="14"/>
        <v>มีจุดแข็ง</v>
      </c>
      <c r="Q38" s="96">
        <f t="shared" si="15"/>
        <v>54</v>
      </c>
      <c r="R38" s="109">
        <f t="shared" si="16"/>
        <v>54</v>
      </c>
      <c r="S38" s="94" t="str">
        <f t="shared" si="17"/>
        <v>เสี่ยง/มีปัญหา</v>
      </c>
    </row>
    <row r="39" spans="1:19" ht="20.25">
      <c r="A39" s="113" t="s">
        <v>73</v>
      </c>
      <c r="B39" s="55" t="str">
        <f>input1!B39</f>
        <v>1/10</v>
      </c>
      <c r="C39" s="67" t="str">
        <f>input1!C39</f>
        <v>09312</v>
      </c>
      <c r="D39" s="68" t="str">
        <f>input1!D39</f>
        <v>เด็กหญิงอัมรัตน์  ลิ่มวงศ์</v>
      </c>
      <c r="E39" s="69">
        <f>input1!E39</f>
        <v>2</v>
      </c>
      <c r="F39" s="100" t="str">
        <f t="shared" si="9"/>
        <v>หญิง</v>
      </c>
      <c r="G39" s="82">
        <f>input3!AF39</f>
        <v>11</v>
      </c>
      <c r="H39" s="85" t="str">
        <f t="shared" si="10"/>
        <v>เสี่ยง/มีปัญหา</v>
      </c>
      <c r="I39" s="84">
        <f>input3!AI39</f>
        <v>6</v>
      </c>
      <c r="J39" s="85" t="str">
        <f t="shared" si="11"/>
        <v>ปกติ</v>
      </c>
      <c r="K39" s="82">
        <f>input3!AM39</f>
        <v>10</v>
      </c>
      <c r="L39" s="85" t="str">
        <f t="shared" si="12"/>
        <v>ปกติ</v>
      </c>
      <c r="M39" s="84">
        <f>input3!AQ39</f>
        <v>6</v>
      </c>
      <c r="N39" s="85" t="str">
        <f t="shared" si="13"/>
        <v>ปกติ</v>
      </c>
      <c r="O39" s="82">
        <f>input3!AS39</f>
        <v>13</v>
      </c>
      <c r="P39" s="86" t="str">
        <f t="shared" si="14"/>
        <v>มีจุดแข็ง</v>
      </c>
      <c r="Q39" s="83">
        <f t="shared" si="15"/>
        <v>46</v>
      </c>
      <c r="R39" s="107">
        <f t="shared" si="16"/>
        <v>46</v>
      </c>
      <c r="S39" s="100" t="str">
        <f t="shared" si="17"/>
        <v>ปกติ</v>
      </c>
    </row>
    <row r="40" spans="1:19" ht="20.25">
      <c r="A40" s="57" t="s">
        <v>74</v>
      </c>
      <c r="B40" s="55" t="str">
        <f>input1!B40</f>
        <v>1/10</v>
      </c>
      <c r="C40" s="67" t="str">
        <f>input1!C40</f>
        <v>09381</v>
      </c>
      <c r="D40" s="68" t="str">
        <f>input1!D40</f>
        <v>เด็กหญิงสุวรรณี  ศรีโอฬาร</v>
      </c>
      <c r="E40" s="69">
        <f>input1!E40</f>
        <v>2</v>
      </c>
      <c r="F40" s="87" t="str">
        <f t="shared" si="9"/>
        <v>หญิง</v>
      </c>
      <c r="G40" s="88">
        <f>input3!AF40</f>
        <v>9</v>
      </c>
      <c r="H40" s="85" t="str">
        <f t="shared" si="10"/>
        <v>ปกติ</v>
      </c>
      <c r="I40" s="90">
        <f>input3!AI40</f>
        <v>6</v>
      </c>
      <c r="J40" s="85" t="str">
        <f t="shared" si="11"/>
        <v>ปกติ</v>
      </c>
      <c r="K40" s="88">
        <f>input3!AM40</f>
        <v>6</v>
      </c>
      <c r="L40" s="85" t="str">
        <f t="shared" si="12"/>
        <v>ปกติ</v>
      </c>
      <c r="M40" s="90">
        <f>input3!AQ40</f>
        <v>6</v>
      </c>
      <c r="N40" s="85" t="str">
        <f t="shared" si="13"/>
        <v>ปกติ</v>
      </c>
      <c r="O40" s="88">
        <f>input3!AS40</f>
        <v>13</v>
      </c>
      <c r="P40" s="86" t="str">
        <f t="shared" si="14"/>
        <v>มีจุดแข็ง</v>
      </c>
      <c r="Q40" s="89">
        <f t="shared" si="15"/>
        <v>40</v>
      </c>
      <c r="R40" s="108">
        <f t="shared" si="16"/>
        <v>40</v>
      </c>
      <c r="S40" s="100" t="str">
        <f t="shared" si="17"/>
        <v>ปกติ</v>
      </c>
    </row>
    <row r="41" spans="1:19" ht="20.25">
      <c r="A41" s="115" t="s">
        <v>75</v>
      </c>
      <c r="B41" s="55" t="str">
        <f>input1!B41</f>
        <v>1/10</v>
      </c>
      <c r="C41" s="67" t="str">
        <f>input1!C41</f>
        <v>09382</v>
      </c>
      <c r="D41" s="68" t="str">
        <f>input1!D41</f>
        <v>เด็กหญิงสุธาวี  จันทร์อุ่มเหม้า</v>
      </c>
      <c r="E41" s="69">
        <f>input1!E41</f>
        <v>2</v>
      </c>
      <c r="F41" s="87" t="str">
        <f t="shared" si="9"/>
        <v>หญิง</v>
      </c>
      <c r="G41" s="88">
        <f>input3!AF41</f>
        <v>12</v>
      </c>
      <c r="H41" s="85" t="str">
        <f t="shared" si="10"/>
        <v>เสี่ยง/มีปัญหา</v>
      </c>
      <c r="I41" s="90">
        <f>input3!AI41</f>
        <v>6</v>
      </c>
      <c r="J41" s="85" t="str">
        <f t="shared" si="11"/>
        <v>ปกติ</v>
      </c>
      <c r="K41" s="88">
        <f>input3!AM41</f>
        <v>8</v>
      </c>
      <c r="L41" s="85" t="str">
        <f t="shared" si="12"/>
        <v>ปกติ</v>
      </c>
      <c r="M41" s="90">
        <f>input3!AQ41</f>
        <v>6</v>
      </c>
      <c r="N41" s="85" t="str">
        <f t="shared" si="13"/>
        <v>ปกติ</v>
      </c>
      <c r="O41" s="88">
        <f>input3!AS41</f>
        <v>12</v>
      </c>
      <c r="P41" s="86" t="str">
        <f t="shared" si="14"/>
        <v>มีจุดแข็ง</v>
      </c>
      <c r="Q41" s="89">
        <f t="shared" si="15"/>
        <v>44</v>
      </c>
      <c r="R41" s="108">
        <f t="shared" si="16"/>
        <v>44</v>
      </c>
      <c r="S41" s="100" t="str">
        <f t="shared" si="17"/>
        <v>ปกติ</v>
      </c>
    </row>
    <row r="42" spans="1:19" ht="20.25">
      <c r="A42" s="116"/>
      <c r="B42" s="55"/>
      <c r="C42" s="67"/>
      <c r="D42" s="68"/>
      <c r="E42" s="69"/>
      <c r="F42" s="87"/>
      <c r="G42" s="88"/>
      <c r="H42" s="85"/>
      <c r="I42" s="90"/>
      <c r="J42" s="85"/>
      <c r="K42" s="88"/>
      <c r="L42" s="85"/>
      <c r="M42" s="90"/>
      <c r="N42" s="85"/>
      <c r="O42" s="88"/>
      <c r="P42" s="86"/>
      <c r="Q42" s="89"/>
      <c r="R42" s="108"/>
      <c r="S42" s="100"/>
    </row>
    <row r="43" spans="1:19" ht="21" thickBot="1">
      <c r="A43" s="117"/>
      <c r="B43" s="56"/>
      <c r="C43" s="91"/>
      <c r="D43" s="92"/>
      <c r="E43" s="93"/>
      <c r="F43" s="94"/>
      <c r="G43" s="95"/>
      <c r="H43" s="98"/>
      <c r="I43" s="97"/>
      <c r="J43" s="98"/>
      <c r="K43" s="95"/>
      <c r="L43" s="98"/>
      <c r="M43" s="97"/>
      <c r="N43" s="98"/>
      <c r="O43" s="95"/>
      <c r="P43" s="99"/>
      <c r="Q43" s="96"/>
      <c r="R43" s="109"/>
      <c r="S43" s="94"/>
    </row>
    <row r="44" spans="1:19" ht="20.25">
      <c r="A44" s="113"/>
      <c r="B44" s="55"/>
      <c r="C44" s="67"/>
      <c r="D44" s="68"/>
      <c r="E44" s="69"/>
      <c r="F44" s="100"/>
      <c r="G44" s="82"/>
      <c r="H44" s="85"/>
      <c r="I44" s="84"/>
      <c r="J44" s="85"/>
      <c r="K44" s="82"/>
      <c r="L44" s="85"/>
      <c r="M44" s="84"/>
      <c r="N44" s="85"/>
      <c r="O44" s="82"/>
      <c r="P44" s="86"/>
      <c r="Q44" s="83"/>
      <c r="R44" s="107"/>
      <c r="S44" s="100"/>
    </row>
    <row r="45" spans="1:19" ht="20.25">
      <c r="A45" s="57"/>
      <c r="B45" s="55"/>
      <c r="C45" s="67"/>
      <c r="D45" s="68"/>
      <c r="E45" s="69"/>
      <c r="F45" s="87"/>
      <c r="G45" s="88"/>
      <c r="H45" s="85"/>
      <c r="I45" s="90"/>
      <c r="J45" s="85"/>
      <c r="K45" s="88"/>
      <c r="L45" s="85"/>
      <c r="M45" s="90"/>
      <c r="N45" s="85"/>
      <c r="O45" s="88"/>
      <c r="P45" s="86"/>
      <c r="Q45" s="89"/>
      <c r="R45" s="108"/>
      <c r="S45" s="100"/>
    </row>
    <row r="46" spans="1:19" ht="20.25">
      <c r="A46" s="115"/>
      <c r="B46" s="55"/>
      <c r="C46" s="67"/>
      <c r="D46" s="68"/>
      <c r="E46" s="69"/>
      <c r="F46" s="87"/>
      <c r="G46" s="88"/>
      <c r="H46" s="85"/>
      <c r="I46" s="90"/>
      <c r="J46" s="85"/>
      <c r="K46" s="88"/>
      <c r="L46" s="85"/>
      <c r="M46" s="90"/>
      <c r="N46" s="85"/>
      <c r="O46" s="88"/>
      <c r="P46" s="86"/>
      <c r="Q46" s="89"/>
      <c r="R46" s="108"/>
      <c r="S46" s="100"/>
    </row>
    <row r="47" spans="1:19" ht="20.25">
      <c r="A47" s="116"/>
      <c r="B47" s="55"/>
      <c r="C47" s="67"/>
      <c r="D47" s="68"/>
      <c r="E47" s="69"/>
      <c r="F47" s="87"/>
      <c r="G47" s="88"/>
      <c r="H47" s="85"/>
      <c r="I47" s="90"/>
      <c r="J47" s="85"/>
      <c r="K47" s="88"/>
      <c r="L47" s="85"/>
      <c r="M47" s="90"/>
      <c r="N47" s="85"/>
      <c r="O47" s="88"/>
      <c r="P47" s="86"/>
      <c r="Q47" s="89"/>
      <c r="R47" s="108"/>
      <c r="S47" s="100"/>
    </row>
    <row r="48" spans="1:19" ht="21" thickBot="1">
      <c r="A48" s="117"/>
      <c r="B48" s="56"/>
      <c r="C48" s="91"/>
      <c r="D48" s="92"/>
      <c r="E48" s="93"/>
      <c r="F48" s="94"/>
      <c r="G48" s="95"/>
      <c r="H48" s="98"/>
      <c r="I48" s="97"/>
      <c r="J48" s="98"/>
      <c r="K48" s="95"/>
      <c r="L48" s="98"/>
      <c r="M48" s="97"/>
      <c r="N48" s="98"/>
      <c r="O48" s="95"/>
      <c r="P48" s="99"/>
      <c r="Q48" s="96"/>
      <c r="R48" s="109"/>
      <c r="S48" s="94"/>
    </row>
    <row r="49" spans="1:19" ht="20.25">
      <c r="A49" s="113"/>
      <c r="B49" s="55"/>
      <c r="C49" s="67"/>
      <c r="D49" s="68"/>
      <c r="E49" s="69"/>
      <c r="F49" s="100"/>
      <c r="G49" s="82"/>
      <c r="H49" s="85"/>
      <c r="I49" s="84"/>
      <c r="J49" s="85"/>
      <c r="K49" s="82"/>
      <c r="L49" s="85"/>
      <c r="M49" s="84"/>
      <c r="N49" s="85"/>
      <c r="O49" s="82"/>
      <c r="P49" s="86"/>
      <c r="Q49" s="83"/>
      <c r="R49" s="107"/>
      <c r="S49" s="100"/>
    </row>
    <row r="50" spans="1:19" ht="20.25">
      <c r="A50" s="57"/>
      <c r="B50" s="55"/>
      <c r="C50" s="67"/>
      <c r="D50" s="68"/>
      <c r="E50" s="69"/>
      <c r="F50" s="87"/>
      <c r="G50" s="88"/>
      <c r="H50" s="85"/>
      <c r="I50" s="90"/>
      <c r="J50" s="85"/>
      <c r="K50" s="88"/>
      <c r="L50" s="85"/>
      <c r="M50" s="90"/>
      <c r="N50" s="85"/>
      <c r="O50" s="88"/>
      <c r="P50" s="86"/>
      <c r="Q50" s="89"/>
      <c r="R50" s="108"/>
      <c r="S50" s="100"/>
    </row>
    <row r="51" spans="1:19" ht="20.25">
      <c r="A51" s="115"/>
      <c r="B51" s="55"/>
      <c r="C51" s="67"/>
      <c r="D51" s="68"/>
      <c r="E51" s="69"/>
      <c r="F51" s="87"/>
      <c r="G51" s="88"/>
      <c r="H51" s="85"/>
      <c r="I51" s="90"/>
      <c r="J51" s="85"/>
      <c r="K51" s="88"/>
      <c r="L51" s="85"/>
      <c r="M51" s="90"/>
      <c r="N51" s="85"/>
      <c r="O51" s="88"/>
      <c r="P51" s="86"/>
      <c r="Q51" s="89"/>
      <c r="R51" s="108"/>
      <c r="S51" s="100"/>
    </row>
    <row r="52" spans="1:19" ht="20.25">
      <c r="A52" s="116"/>
      <c r="B52" s="55"/>
      <c r="C52" s="67"/>
      <c r="D52" s="68"/>
      <c r="E52" s="69"/>
      <c r="F52" s="87"/>
      <c r="G52" s="88"/>
      <c r="H52" s="85"/>
      <c r="I52" s="90"/>
      <c r="J52" s="85"/>
      <c r="K52" s="88"/>
      <c r="L52" s="85"/>
      <c r="M52" s="90"/>
      <c r="N52" s="85"/>
      <c r="O52" s="88"/>
      <c r="P52" s="86"/>
      <c r="Q52" s="89"/>
      <c r="R52" s="108"/>
      <c r="S52" s="100"/>
    </row>
    <row r="53" spans="1:19" ht="21" thickBot="1">
      <c r="A53" s="117"/>
      <c r="B53" s="56"/>
      <c r="C53" s="70"/>
      <c r="D53" s="71"/>
      <c r="E53" s="176"/>
      <c r="F53" s="94"/>
      <c r="G53" s="95"/>
      <c r="H53" s="98"/>
      <c r="I53" s="97"/>
      <c r="J53" s="98"/>
      <c r="K53" s="95"/>
      <c r="L53" s="98"/>
      <c r="M53" s="97"/>
      <c r="N53" s="98"/>
      <c r="O53" s="95"/>
      <c r="P53" s="99"/>
      <c r="Q53" s="96"/>
      <c r="R53" s="109"/>
      <c r="S53" s="94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56"/>
  <sheetViews>
    <sheetView zoomScalePageLayoutView="0" workbookViewId="0" topLeftCell="A38">
      <selection activeCell="U45" sqref="U45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4" t="s">
        <v>9</v>
      </c>
      <c r="B1" s="215"/>
      <c r="C1" s="215"/>
      <c r="D1" s="215"/>
      <c r="E1" s="215"/>
      <c r="F1" s="216"/>
      <c r="G1" s="29"/>
      <c r="H1" s="214" t="s">
        <v>38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</row>
    <row r="2" spans="1:19" ht="22.5" customHeight="1" thickBot="1">
      <c r="A2" s="214" t="str">
        <f>input1!A2</f>
        <v>ชั้น ม.1/10 (ครูสาลีรัตน์, ครูอภิเดช)</v>
      </c>
      <c r="B2" s="215"/>
      <c r="C2" s="215"/>
      <c r="D2" s="215"/>
      <c r="E2" s="215"/>
      <c r="F2" s="216"/>
      <c r="G2" s="29"/>
      <c r="H2" s="105" t="s">
        <v>20</v>
      </c>
      <c r="I2" s="29"/>
      <c r="J2" s="105" t="s">
        <v>21</v>
      </c>
      <c r="K2" s="29"/>
      <c r="L2" s="105" t="s">
        <v>22</v>
      </c>
      <c r="M2" s="29"/>
      <c r="N2" s="105" t="s">
        <v>23</v>
      </c>
      <c r="O2" s="29"/>
      <c r="P2" s="105" t="s">
        <v>24</v>
      </c>
      <c r="Q2" s="29"/>
      <c r="R2" s="29"/>
      <c r="S2" s="105" t="s">
        <v>25</v>
      </c>
    </row>
    <row r="3" spans="1:19" ht="21.75" thickBot="1">
      <c r="A3" s="118" t="s">
        <v>4</v>
      </c>
      <c r="B3" s="119" t="s">
        <v>3</v>
      </c>
      <c r="C3" s="1" t="s">
        <v>5</v>
      </c>
      <c r="D3" s="3" t="s">
        <v>6</v>
      </c>
      <c r="E3" s="1" t="s">
        <v>7</v>
      </c>
      <c r="F3" s="34" t="s">
        <v>7</v>
      </c>
      <c r="G3" s="106" t="s">
        <v>18</v>
      </c>
      <c r="H3" s="3" t="s">
        <v>19</v>
      </c>
      <c r="I3" s="30" t="s">
        <v>18</v>
      </c>
      <c r="J3" s="32" t="s">
        <v>19</v>
      </c>
      <c r="K3" s="36" t="s">
        <v>18</v>
      </c>
      <c r="L3" s="35" t="s">
        <v>19</v>
      </c>
      <c r="M3" s="106" t="s">
        <v>18</v>
      </c>
      <c r="N3" s="3" t="s">
        <v>19</v>
      </c>
      <c r="O3" s="36" t="s">
        <v>18</v>
      </c>
      <c r="P3" s="31" t="s">
        <v>19</v>
      </c>
      <c r="Q3" s="37"/>
      <c r="R3" s="106" t="s">
        <v>18</v>
      </c>
      <c r="S3" s="3" t="s">
        <v>19</v>
      </c>
    </row>
    <row r="4" spans="1:19" s="6" customFormat="1" ht="18" customHeight="1">
      <c r="A4" s="120" t="s">
        <v>41</v>
      </c>
      <c r="B4" s="121" t="str">
        <f>input1!B4</f>
        <v>1/10</v>
      </c>
      <c r="C4" s="123" t="str">
        <f>input1!C4</f>
        <v>09276</v>
      </c>
      <c r="D4" s="124" t="str">
        <f>input1!D4</f>
        <v>เด็กชายกำแหง  ทองมาก</v>
      </c>
      <c r="E4" s="4">
        <f>input1!E4</f>
        <v>1</v>
      </c>
      <c r="F4" s="125" t="str">
        <f>IF(E4=1,"ชาย",IF(E4=2,"หญิง","-"))</f>
        <v>ชาย</v>
      </c>
      <c r="G4" s="126">
        <f>input1!AF4</f>
        <v>9</v>
      </c>
      <c r="H4" s="19" t="str">
        <f>IF(G4&gt;10,"เสี่ยง/มีปัญหา","ปกติ")</f>
        <v>ปกติ</v>
      </c>
      <c r="I4" s="22">
        <f>input1!AI4</f>
        <v>9</v>
      </c>
      <c r="J4" s="19" t="str">
        <f>IF(I4&gt;9,"เสี่ยง/มีปัญหา","ปกติ")</f>
        <v>ปกติ</v>
      </c>
      <c r="K4" s="20">
        <f>input1!AM4</f>
        <v>8</v>
      </c>
      <c r="L4" s="19" t="str">
        <f>IF(K4&gt;10,"เสี่ยง/มีปัญหา","ปกติ")</f>
        <v>ปกติ</v>
      </c>
      <c r="M4" s="127">
        <f>input1!AQ4</f>
        <v>10</v>
      </c>
      <c r="N4" s="19" t="str">
        <f>IF(M4&gt;9,"เสี่ยง/มีปัญหา","ปกติ")</f>
        <v>เสี่ยง/มีปัญหา</v>
      </c>
      <c r="O4" s="20">
        <f>input1!AS4</f>
        <v>7</v>
      </c>
      <c r="P4" s="18" t="str">
        <f>IF(O4&gt;10,"มีจุดแข็ง","ไม่มีจุดแข็ง")</f>
        <v>ไม่มีจุดแข็ง</v>
      </c>
      <c r="Q4" s="21">
        <f>G4+I4+K4+M4+O4</f>
        <v>43</v>
      </c>
      <c r="R4" s="127">
        <f>IF(Q4&lt;1,"-",Q4)</f>
        <v>43</v>
      </c>
      <c r="S4" s="121" t="str">
        <f>IF(R4&gt;48,"เสี่ยง/มีปัญหา","ปกติ")</f>
        <v>ปกติ</v>
      </c>
    </row>
    <row r="5" spans="1:19" s="6" customFormat="1" ht="18" customHeight="1">
      <c r="A5" s="102" t="s">
        <v>42</v>
      </c>
      <c r="B5" s="121" t="str">
        <f>input1!B5</f>
        <v>1/10</v>
      </c>
      <c r="C5" s="123" t="str">
        <f>input1!C5</f>
        <v>09277</v>
      </c>
      <c r="D5" s="124" t="str">
        <f>input1!D5</f>
        <v>เด็กชายจิตริน  ไก่จันทร์</v>
      </c>
      <c r="E5" s="4">
        <f>input1!E5</f>
        <v>1</v>
      </c>
      <c r="F5" s="128" t="str">
        <f aca="true" t="shared" si="0" ref="F5:F19">IF(E5=1,"ชาย",IF(E5=2,"หญิง","-"))</f>
        <v>ชาย</v>
      </c>
      <c r="G5" s="129">
        <f>input1!AF5</f>
        <v>8</v>
      </c>
      <c r="H5" s="19" t="str">
        <f aca="true" t="shared" si="1" ref="H5:H19">IF(G5&gt;10,"เสี่ยง/มีปัญหา","ปกติ")</f>
        <v>ปกติ</v>
      </c>
      <c r="I5" s="11">
        <f>input1!AI5</f>
        <v>9</v>
      </c>
      <c r="J5" s="19" t="str">
        <f aca="true" t="shared" si="2" ref="J5:J19">IF(I5&gt;9,"เสี่ยง/มีปัญหา","ปกติ")</f>
        <v>ปกติ</v>
      </c>
      <c r="K5" s="9">
        <f>input1!AM5</f>
        <v>9</v>
      </c>
      <c r="L5" s="19" t="str">
        <f aca="true" t="shared" si="3" ref="L5:L19">IF(K5&gt;10,"เสี่ยง/มีปัญหา","ปกติ")</f>
        <v>ปกติ</v>
      </c>
      <c r="M5" s="130">
        <f>input1!AQ5</f>
        <v>7</v>
      </c>
      <c r="N5" s="19" t="str">
        <f aca="true" t="shared" si="4" ref="N5:N19">IF(M5&gt;9,"เสี่ยง/มีปัญหา","ปกติ")</f>
        <v>ปกติ</v>
      </c>
      <c r="O5" s="9">
        <f>input1!AS5</f>
        <v>12</v>
      </c>
      <c r="P5" s="18" t="str">
        <f aca="true" t="shared" si="5" ref="P5:P19">IF(O5&gt;10,"มีจุดแข็ง","ไม่มีจุดแข็ง")</f>
        <v>มีจุดแข็ง</v>
      </c>
      <c r="Q5" s="10">
        <f aca="true" t="shared" si="6" ref="Q5:Q19">G5+I5+K5+M5+O5</f>
        <v>45</v>
      </c>
      <c r="R5" s="130">
        <f aca="true" t="shared" si="7" ref="R5:R19">IF(Q5&lt;1,"-",Q5)</f>
        <v>45</v>
      </c>
      <c r="S5" s="121" t="str">
        <f aca="true" t="shared" si="8" ref="S5:S19">IF(R5&gt;48,"เสี่ยง/มีปัญหา","ปกติ")</f>
        <v>ปกติ</v>
      </c>
    </row>
    <row r="6" spans="1:19" s="6" customFormat="1" ht="18" customHeight="1">
      <c r="A6" s="103" t="s">
        <v>43</v>
      </c>
      <c r="B6" s="121" t="str">
        <f>input1!B6</f>
        <v>1/10</v>
      </c>
      <c r="C6" s="123" t="str">
        <f>input1!C6</f>
        <v>09279</v>
      </c>
      <c r="D6" s="124" t="str">
        <f>input1!D6</f>
        <v>เด็กชายจิรพงศ์  ชนะจอหอ</v>
      </c>
      <c r="E6" s="4">
        <f>input1!E6</f>
        <v>1</v>
      </c>
      <c r="F6" s="128" t="str">
        <f t="shared" si="0"/>
        <v>ชาย</v>
      </c>
      <c r="G6" s="129">
        <f>input1!AF6</f>
        <v>7</v>
      </c>
      <c r="H6" s="19" t="str">
        <f t="shared" si="1"/>
        <v>ปกติ</v>
      </c>
      <c r="I6" s="11">
        <f>input1!AI6</f>
        <v>9</v>
      </c>
      <c r="J6" s="19" t="str">
        <f t="shared" si="2"/>
        <v>ปกติ</v>
      </c>
      <c r="K6" s="9">
        <f>input1!AM6</f>
        <v>10</v>
      </c>
      <c r="L6" s="19" t="str">
        <f t="shared" si="3"/>
        <v>ปกติ</v>
      </c>
      <c r="M6" s="130">
        <f>input1!AQ6</f>
        <v>9</v>
      </c>
      <c r="N6" s="19" t="str">
        <f t="shared" si="4"/>
        <v>ปกติ</v>
      </c>
      <c r="O6" s="9">
        <f>input1!AS6</f>
        <v>5</v>
      </c>
      <c r="P6" s="18" t="str">
        <f t="shared" si="5"/>
        <v>ไม่มีจุดแข็ง</v>
      </c>
      <c r="Q6" s="10">
        <f t="shared" si="6"/>
        <v>40</v>
      </c>
      <c r="R6" s="130">
        <f t="shared" si="7"/>
        <v>40</v>
      </c>
      <c r="S6" s="121" t="str">
        <f t="shared" si="8"/>
        <v>ปกติ</v>
      </c>
    </row>
    <row r="7" spans="1:19" s="6" customFormat="1" ht="18" customHeight="1">
      <c r="A7" s="101" t="s">
        <v>44</v>
      </c>
      <c r="B7" s="121" t="str">
        <f>input1!B7</f>
        <v>1/10</v>
      </c>
      <c r="C7" s="123" t="str">
        <f>input1!C7</f>
        <v>09280</v>
      </c>
      <c r="D7" s="124" t="str">
        <f>input1!D7</f>
        <v>เด็กชายจิรภัทร  ศรีหาภูธร</v>
      </c>
      <c r="E7" s="4">
        <f>input1!E7</f>
        <v>1</v>
      </c>
      <c r="F7" s="128" t="str">
        <f t="shared" si="0"/>
        <v>ชาย</v>
      </c>
      <c r="G7" s="129">
        <f>input1!AF7</f>
        <v>9</v>
      </c>
      <c r="H7" s="19" t="str">
        <f t="shared" si="1"/>
        <v>ปกติ</v>
      </c>
      <c r="I7" s="11">
        <f>input1!AI7</f>
        <v>9</v>
      </c>
      <c r="J7" s="19" t="str">
        <f t="shared" si="2"/>
        <v>ปกติ</v>
      </c>
      <c r="K7" s="9">
        <f>input1!AM7</f>
        <v>7</v>
      </c>
      <c r="L7" s="19" t="str">
        <f t="shared" si="3"/>
        <v>ปกติ</v>
      </c>
      <c r="M7" s="130">
        <f>input1!AQ7</f>
        <v>11</v>
      </c>
      <c r="N7" s="19" t="str">
        <f t="shared" si="4"/>
        <v>เสี่ยง/มีปัญหา</v>
      </c>
      <c r="O7" s="9">
        <f>input1!AS7</f>
        <v>8</v>
      </c>
      <c r="P7" s="18" t="str">
        <f t="shared" si="5"/>
        <v>ไม่มีจุดแข็ง</v>
      </c>
      <c r="Q7" s="10">
        <f t="shared" si="6"/>
        <v>44</v>
      </c>
      <c r="R7" s="130">
        <f t="shared" si="7"/>
        <v>44</v>
      </c>
      <c r="S7" s="121" t="str">
        <f t="shared" si="8"/>
        <v>ปกติ</v>
      </c>
    </row>
    <row r="8" spans="1:19" s="6" customFormat="1" ht="18" customHeight="1" thickBot="1">
      <c r="A8" s="104" t="s">
        <v>45</v>
      </c>
      <c r="B8" s="122" t="str">
        <f>input1!B8</f>
        <v>1/10</v>
      </c>
      <c r="C8" s="131" t="str">
        <f>input1!C8</f>
        <v>09282</v>
      </c>
      <c r="D8" s="132" t="str">
        <f>input1!D8</f>
        <v>เด็กชายชลธิชาติ  ฮกหล่อ</v>
      </c>
      <c r="E8" s="33">
        <f>input1!E8</f>
        <v>1</v>
      </c>
      <c r="F8" s="133" t="str">
        <f t="shared" si="0"/>
        <v>ชาย</v>
      </c>
      <c r="G8" s="134">
        <f>input1!AF8</f>
        <v>7</v>
      </c>
      <c r="H8" s="24" t="str">
        <f t="shared" si="1"/>
        <v>ปกติ</v>
      </c>
      <c r="I8" s="27">
        <f>input1!AI8</f>
        <v>9</v>
      </c>
      <c r="J8" s="24" t="str">
        <f t="shared" si="2"/>
        <v>ปกติ</v>
      </c>
      <c r="K8" s="25">
        <f>input1!AM8</f>
        <v>10</v>
      </c>
      <c r="L8" s="24" t="str">
        <f t="shared" si="3"/>
        <v>ปกติ</v>
      </c>
      <c r="M8" s="135">
        <f>input1!AQ8</f>
        <v>11</v>
      </c>
      <c r="N8" s="24" t="str">
        <f t="shared" si="4"/>
        <v>เสี่ยง/มีปัญหา</v>
      </c>
      <c r="O8" s="25">
        <f>input1!AS8</f>
        <v>9</v>
      </c>
      <c r="P8" s="23" t="str">
        <f t="shared" si="5"/>
        <v>ไม่มีจุดแข็ง</v>
      </c>
      <c r="Q8" s="26">
        <f t="shared" si="6"/>
        <v>46</v>
      </c>
      <c r="R8" s="135">
        <f t="shared" si="7"/>
        <v>46</v>
      </c>
      <c r="S8" s="122" t="str">
        <f t="shared" si="8"/>
        <v>ปกติ</v>
      </c>
    </row>
    <row r="9" spans="1:19" s="6" customFormat="1" ht="18" customHeight="1">
      <c r="A9" s="120" t="s">
        <v>46</v>
      </c>
      <c r="B9" s="121" t="str">
        <f>input1!B9</f>
        <v>1/10</v>
      </c>
      <c r="C9" s="123" t="str">
        <f>input1!C9</f>
        <v>09283</v>
      </c>
      <c r="D9" s="124" t="str">
        <f>input1!D9</f>
        <v>เด็กชายไชยณรงค์  บุกขุนทด</v>
      </c>
      <c r="E9" s="4">
        <f>input1!E9</f>
        <v>1</v>
      </c>
      <c r="F9" s="136" t="str">
        <f t="shared" si="0"/>
        <v>ชาย</v>
      </c>
      <c r="G9" s="126">
        <f>input1!AF9</f>
        <v>6</v>
      </c>
      <c r="H9" s="19" t="str">
        <f t="shared" si="1"/>
        <v>ปกติ</v>
      </c>
      <c r="I9" s="22">
        <f>input1!AI9</f>
        <v>7</v>
      </c>
      <c r="J9" s="19" t="str">
        <f t="shared" si="2"/>
        <v>ปกติ</v>
      </c>
      <c r="K9" s="20">
        <f>input1!AM9</f>
        <v>6</v>
      </c>
      <c r="L9" s="19" t="str">
        <f t="shared" si="3"/>
        <v>ปกติ</v>
      </c>
      <c r="M9" s="127">
        <f>input1!AQ9</f>
        <v>8</v>
      </c>
      <c r="N9" s="19" t="str">
        <f t="shared" si="4"/>
        <v>ปกติ</v>
      </c>
      <c r="O9" s="20">
        <f>input1!AS9</f>
        <v>10</v>
      </c>
      <c r="P9" s="18" t="str">
        <f t="shared" si="5"/>
        <v>ไม่มีจุดแข็ง</v>
      </c>
      <c r="Q9" s="21">
        <f t="shared" si="6"/>
        <v>37</v>
      </c>
      <c r="R9" s="127">
        <f t="shared" si="7"/>
        <v>37</v>
      </c>
      <c r="S9" s="121" t="str">
        <f t="shared" si="8"/>
        <v>ปกติ</v>
      </c>
    </row>
    <row r="10" spans="1:19" s="6" customFormat="1" ht="18" customHeight="1">
      <c r="A10" s="102" t="s">
        <v>47</v>
      </c>
      <c r="B10" s="121" t="str">
        <f>input1!B10</f>
        <v>1/10</v>
      </c>
      <c r="C10" s="123" t="str">
        <f>input1!C10</f>
        <v>09306</v>
      </c>
      <c r="D10" s="124" t="str">
        <f>input1!D10</f>
        <v>เด็กชายณัฐนันท์  แก้วประเสริฐ</v>
      </c>
      <c r="E10" s="4">
        <f>input1!E10</f>
        <v>1</v>
      </c>
      <c r="F10" s="128" t="str">
        <f t="shared" si="0"/>
        <v>ชาย</v>
      </c>
      <c r="G10" s="129">
        <f>input1!AF10</f>
        <v>8</v>
      </c>
      <c r="H10" s="19" t="str">
        <f t="shared" si="1"/>
        <v>ปกติ</v>
      </c>
      <c r="I10" s="11">
        <f>input1!AI10</f>
        <v>14</v>
      </c>
      <c r="J10" s="19" t="str">
        <f t="shared" si="2"/>
        <v>เสี่ยง/มีปัญหา</v>
      </c>
      <c r="K10" s="9">
        <f>input1!AM10</f>
        <v>12</v>
      </c>
      <c r="L10" s="19" t="str">
        <f t="shared" si="3"/>
        <v>เสี่ยง/มีปัญหา</v>
      </c>
      <c r="M10" s="130">
        <f>input1!AQ10</f>
        <v>10</v>
      </c>
      <c r="N10" s="19" t="str">
        <f t="shared" si="4"/>
        <v>เสี่ยง/มีปัญหา</v>
      </c>
      <c r="O10" s="9">
        <f>input1!AS10</f>
        <v>7</v>
      </c>
      <c r="P10" s="18" t="str">
        <f t="shared" si="5"/>
        <v>ไม่มีจุดแข็ง</v>
      </c>
      <c r="Q10" s="10">
        <f t="shared" si="6"/>
        <v>51</v>
      </c>
      <c r="R10" s="130">
        <f t="shared" si="7"/>
        <v>51</v>
      </c>
      <c r="S10" s="121" t="str">
        <f t="shared" si="8"/>
        <v>เสี่ยง/มีปัญหา</v>
      </c>
    </row>
    <row r="11" spans="1:19" s="6" customFormat="1" ht="18" customHeight="1">
      <c r="A11" s="103" t="s">
        <v>48</v>
      </c>
      <c r="B11" s="121" t="str">
        <f>input1!B11</f>
        <v>1/10</v>
      </c>
      <c r="C11" s="123" t="str">
        <f>input1!C11</f>
        <v>09284</v>
      </c>
      <c r="D11" s="124" t="str">
        <f>input1!D11</f>
        <v>เด็กชายณัฐภัทร  พรหมศรี</v>
      </c>
      <c r="E11" s="4">
        <f>input1!E11</f>
        <v>1</v>
      </c>
      <c r="F11" s="128" t="str">
        <f t="shared" si="0"/>
        <v>ชาย</v>
      </c>
      <c r="G11" s="129">
        <f>input1!AF11</f>
        <v>8</v>
      </c>
      <c r="H11" s="19" t="str">
        <f t="shared" si="1"/>
        <v>ปกติ</v>
      </c>
      <c r="I11" s="11">
        <f>input1!AI11</f>
        <v>7</v>
      </c>
      <c r="J11" s="19" t="str">
        <f t="shared" si="2"/>
        <v>ปกติ</v>
      </c>
      <c r="K11" s="9">
        <f>input1!AM11</f>
        <v>8</v>
      </c>
      <c r="L11" s="19" t="str">
        <f t="shared" si="3"/>
        <v>ปกติ</v>
      </c>
      <c r="M11" s="130">
        <f>input1!AQ11</f>
        <v>8</v>
      </c>
      <c r="N11" s="19" t="str">
        <f t="shared" si="4"/>
        <v>ปกติ</v>
      </c>
      <c r="O11" s="9">
        <f>input1!AS11</f>
        <v>12</v>
      </c>
      <c r="P11" s="18" t="str">
        <f t="shared" si="5"/>
        <v>มีจุดแข็ง</v>
      </c>
      <c r="Q11" s="10">
        <f t="shared" si="6"/>
        <v>43</v>
      </c>
      <c r="R11" s="130">
        <f t="shared" si="7"/>
        <v>43</v>
      </c>
      <c r="S11" s="121" t="str">
        <f t="shared" si="8"/>
        <v>ปกติ</v>
      </c>
    </row>
    <row r="12" spans="1:19" s="6" customFormat="1" ht="18" customHeight="1">
      <c r="A12" s="101" t="s">
        <v>49</v>
      </c>
      <c r="B12" s="121" t="str">
        <f>input1!B12</f>
        <v>1/10</v>
      </c>
      <c r="C12" s="123" t="str">
        <f>input1!C12</f>
        <v>09285</v>
      </c>
      <c r="D12" s="124" t="str">
        <f>input1!D12</f>
        <v>เด็กชายณัฐวุฒิ  รามคล้าย</v>
      </c>
      <c r="E12" s="4">
        <f>input1!E12</f>
        <v>1</v>
      </c>
      <c r="F12" s="128" t="str">
        <f t="shared" si="0"/>
        <v>ชาย</v>
      </c>
      <c r="G12" s="129">
        <f>input1!AF12</f>
        <v>7</v>
      </c>
      <c r="H12" s="19" t="str">
        <f t="shared" si="1"/>
        <v>ปกติ</v>
      </c>
      <c r="I12" s="11">
        <f>input1!AI12</f>
        <v>6</v>
      </c>
      <c r="J12" s="19" t="str">
        <f t="shared" si="2"/>
        <v>ปกติ</v>
      </c>
      <c r="K12" s="9">
        <f>input1!AM12</f>
        <v>7</v>
      </c>
      <c r="L12" s="19" t="str">
        <f t="shared" si="3"/>
        <v>ปกติ</v>
      </c>
      <c r="M12" s="130">
        <f>input1!AQ12</f>
        <v>7</v>
      </c>
      <c r="N12" s="19" t="str">
        <f t="shared" si="4"/>
        <v>ปกติ</v>
      </c>
      <c r="O12" s="9">
        <f>input1!AS12</f>
        <v>13</v>
      </c>
      <c r="P12" s="18" t="str">
        <f t="shared" si="5"/>
        <v>มีจุดแข็ง</v>
      </c>
      <c r="Q12" s="10">
        <f t="shared" si="6"/>
        <v>40</v>
      </c>
      <c r="R12" s="130">
        <f t="shared" si="7"/>
        <v>40</v>
      </c>
      <c r="S12" s="121" t="str">
        <f t="shared" si="8"/>
        <v>ปกติ</v>
      </c>
    </row>
    <row r="13" spans="1:19" s="6" customFormat="1" ht="18" customHeight="1" thickBot="1">
      <c r="A13" s="104" t="s">
        <v>50</v>
      </c>
      <c r="B13" s="122" t="str">
        <f>input1!B13</f>
        <v>1/10</v>
      </c>
      <c r="C13" s="131" t="str">
        <f>input1!C13</f>
        <v>09286</v>
      </c>
      <c r="D13" s="132" t="str">
        <f>input1!D13</f>
        <v>เด็กชายติณณภพ  ธนาวุฒิ</v>
      </c>
      <c r="E13" s="33">
        <f>input1!E13</f>
        <v>1</v>
      </c>
      <c r="F13" s="133" t="str">
        <f t="shared" si="0"/>
        <v>ชาย</v>
      </c>
      <c r="G13" s="134">
        <f>input1!AF13</f>
        <v>9</v>
      </c>
      <c r="H13" s="24" t="str">
        <f t="shared" si="1"/>
        <v>ปกติ</v>
      </c>
      <c r="I13" s="27">
        <f>input1!AI13</f>
        <v>11</v>
      </c>
      <c r="J13" s="24" t="str">
        <f t="shared" si="2"/>
        <v>เสี่ยง/มีปัญหา</v>
      </c>
      <c r="K13" s="25">
        <f>input1!AM13</f>
        <v>13</v>
      </c>
      <c r="L13" s="24" t="str">
        <f t="shared" si="3"/>
        <v>เสี่ยง/มีปัญหา</v>
      </c>
      <c r="M13" s="135">
        <f>input1!AQ13</f>
        <v>13</v>
      </c>
      <c r="N13" s="24" t="str">
        <f t="shared" si="4"/>
        <v>เสี่ยง/มีปัญหา</v>
      </c>
      <c r="O13" s="25">
        <f>input1!AS13</f>
        <v>10</v>
      </c>
      <c r="P13" s="23" t="str">
        <f t="shared" si="5"/>
        <v>ไม่มีจุดแข็ง</v>
      </c>
      <c r="Q13" s="26">
        <f t="shared" si="6"/>
        <v>56</v>
      </c>
      <c r="R13" s="135">
        <f t="shared" si="7"/>
        <v>56</v>
      </c>
      <c r="S13" s="122" t="str">
        <f t="shared" si="8"/>
        <v>เสี่ยง/มีปัญหา</v>
      </c>
    </row>
    <row r="14" spans="1:19" s="6" customFormat="1" ht="18" customHeight="1">
      <c r="A14" s="120" t="s">
        <v>51</v>
      </c>
      <c r="B14" s="121" t="str">
        <f>input1!B14</f>
        <v>1/10</v>
      </c>
      <c r="C14" s="123" t="str">
        <f>input1!C14</f>
        <v>09287</v>
      </c>
      <c r="D14" s="124" t="str">
        <f>input1!D14</f>
        <v>เด็กชายเตชสิทธิ์  เพ็งพิภาค</v>
      </c>
      <c r="E14" s="4">
        <f>input1!E14</f>
        <v>1</v>
      </c>
      <c r="F14" s="136" t="str">
        <f t="shared" si="0"/>
        <v>ชาย</v>
      </c>
      <c r="G14" s="126">
        <f>input1!AF14</f>
        <v>9</v>
      </c>
      <c r="H14" s="19" t="str">
        <f t="shared" si="1"/>
        <v>ปกติ</v>
      </c>
      <c r="I14" s="22">
        <f>input1!AI14</f>
        <v>13</v>
      </c>
      <c r="J14" s="19" t="str">
        <f t="shared" si="2"/>
        <v>เสี่ยง/มีปัญหา</v>
      </c>
      <c r="K14" s="20">
        <f>input1!AM14</f>
        <v>11</v>
      </c>
      <c r="L14" s="19" t="str">
        <f t="shared" si="3"/>
        <v>เสี่ยง/มีปัญหา</v>
      </c>
      <c r="M14" s="127">
        <f>input1!AQ14</f>
        <v>9</v>
      </c>
      <c r="N14" s="19" t="str">
        <f t="shared" si="4"/>
        <v>ปกติ</v>
      </c>
      <c r="O14" s="20">
        <f>input1!AS14</f>
        <v>9</v>
      </c>
      <c r="P14" s="18" t="str">
        <f t="shared" si="5"/>
        <v>ไม่มีจุดแข็ง</v>
      </c>
      <c r="Q14" s="21">
        <f t="shared" si="6"/>
        <v>51</v>
      </c>
      <c r="R14" s="127">
        <f t="shared" si="7"/>
        <v>51</v>
      </c>
      <c r="S14" s="121" t="str">
        <f t="shared" si="8"/>
        <v>เสี่ยง/มีปัญหา</v>
      </c>
    </row>
    <row r="15" spans="1:19" s="6" customFormat="1" ht="18" customHeight="1">
      <c r="A15" s="102" t="s">
        <v>52</v>
      </c>
      <c r="B15" s="121" t="str">
        <f>input1!B15</f>
        <v>1/10</v>
      </c>
      <c r="C15" s="123" t="str">
        <f>input1!C15</f>
        <v>09288</v>
      </c>
      <c r="D15" s="124" t="str">
        <f>input1!D15</f>
        <v>เด็กชายธรรมวัฒต์  ดคณา</v>
      </c>
      <c r="E15" s="4">
        <f>input1!E15</f>
        <v>1</v>
      </c>
      <c r="F15" s="128" t="str">
        <f t="shared" si="0"/>
        <v>ชาย</v>
      </c>
      <c r="G15" s="129">
        <f>input1!AF15</f>
        <v>10</v>
      </c>
      <c r="H15" s="19" t="str">
        <f t="shared" si="1"/>
        <v>ปกติ</v>
      </c>
      <c r="I15" s="11">
        <f>input1!AI15</f>
        <v>10</v>
      </c>
      <c r="J15" s="19" t="str">
        <f t="shared" si="2"/>
        <v>เสี่ยง/มีปัญหา</v>
      </c>
      <c r="K15" s="9">
        <f>input1!AM15</f>
        <v>7</v>
      </c>
      <c r="L15" s="19" t="str">
        <f t="shared" si="3"/>
        <v>ปกติ</v>
      </c>
      <c r="M15" s="130">
        <f>input1!AQ15</f>
        <v>5</v>
      </c>
      <c r="N15" s="19" t="str">
        <f t="shared" si="4"/>
        <v>ปกติ</v>
      </c>
      <c r="O15" s="9">
        <f>input1!AS15</f>
        <v>13</v>
      </c>
      <c r="P15" s="18" t="str">
        <f t="shared" si="5"/>
        <v>มีจุดแข็ง</v>
      </c>
      <c r="Q15" s="10">
        <f t="shared" si="6"/>
        <v>45</v>
      </c>
      <c r="R15" s="130">
        <f t="shared" si="7"/>
        <v>45</v>
      </c>
      <c r="S15" s="121" t="str">
        <f t="shared" si="8"/>
        <v>ปกติ</v>
      </c>
    </row>
    <row r="16" spans="1:19" s="6" customFormat="1" ht="18" customHeight="1">
      <c r="A16" s="103" t="s">
        <v>53</v>
      </c>
      <c r="B16" s="121" t="str">
        <f>input1!B16</f>
        <v>1/10</v>
      </c>
      <c r="C16" s="123" t="str">
        <f>input1!C16</f>
        <v>09289</v>
      </c>
      <c r="D16" s="124" t="str">
        <f>input1!D16</f>
        <v>เด็กชายธีมากร  น้ำเงิน</v>
      </c>
      <c r="E16" s="4">
        <f>input1!E16</f>
        <v>1</v>
      </c>
      <c r="F16" s="128" t="str">
        <f t="shared" si="0"/>
        <v>ชาย</v>
      </c>
      <c r="G16" s="129">
        <f>input1!AF16</f>
        <v>6</v>
      </c>
      <c r="H16" s="19" t="str">
        <f t="shared" si="1"/>
        <v>ปกติ</v>
      </c>
      <c r="I16" s="11">
        <f>input1!AI16</f>
        <v>12</v>
      </c>
      <c r="J16" s="19" t="str">
        <f t="shared" si="2"/>
        <v>เสี่ยง/มีปัญหา</v>
      </c>
      <c r="K16" s="9">
        <f>input1!AM16</f>
        <v>11</v>
      </c>
      <c r="L16" s="19" t="str">
        <f t="shared" si="3"/>
        <v>เสี่ยง/มีปัญหา</v>
      </c>
      <c r="M16" s="130">
        <f>input1!AQ16</f>
        <v>9</v>
      </c>
      <c r="N16" s="19" t="str">
        <f t="shared" si="4"/>
        <v>ปกติ</v>
      </c>
      <c r="O16" s="9">
        <f>input1!AS16</f>
        <v>5</v>
      </c>
      <c r="P16" s="18" t="str">
        <f t="shared" si="5"/>
        <v>ไม่มีจุดแข็ง</v>
      </c>
      <c r="Q16" s="10">
        <f t="shared" si="6"/>
        <v>43</v>
      </c>
      <c r="R16" s="130">
        <f t="shared" si="7"/>
        <v>43</v>
      </c>
      <c r="S16" s="121" t="str">
        <f t="shared" si="8"/>
        <v>ปกติ</v>
      </c>
    </row>
    <row r="17" spans="1:19" s="6" customFormat="1" ht="18" customHeight="1">
      <c r="A17" s="101" t="s">
        <v>54</v>
      </c>
      <c r="B17" s="121" t="str">
        <f>input1!B17</f>
        <v>1/10</v>
      </c>
      <c r="C17" s="123" t="str">
        <f>input1!C17</f>
        <v>09290</v>
      </c>
      <c r="D17" s="124" t="str">
        <f>input1!D17</f>
        <v>เด็กชายนัทวุฒิ  ลอยดี</v>
      </c>
      <c r="E17" s="4">
        <f>input1!E17</f>
        <v>1</v>
      </c>
      <c r="F17" s="128" t="str">
        <f t="shared" si="0"/>
        <v>ชาย</v>
      </c>
      <c r="G17" s="129">
        <f>input1!AF17</f>
        <v>9</v>
      </c>
      <c r="H17" s="19" t="str">
        <f t="shared" si="1"/>
        <v>ปกติ</v>
      </c>
      <c r="I17" s="11">
        <f>input1!AI17</f>
        <v>11</v>
      </c>
      <c r="J17" s="19" t="str">
        <f t="shared" si="2"/>
        <v>เสี่ยง/มีปัญหา</v>
      </c>
      <c r="K17" s="9">
        <f>input1!AM17</f>
        <v>12</v>
      </c>
      <c r="L17" s="19" t="str">
        <f t="shared" si="3"/>
        <v>เสี่ยง/มีปัญหา</v>
      </c>
      <c r="M17" s="130">
        <f>input1!AQ17</f>
        <v>7</v>
      </c>
      <c r="N17" s="19" t="str">
        <f t="shared" si="4"/>
        <v>ปกติ</v>
      </c>
      <c r="O17" s="9">
        <f>input1!AS17</f>
        <v>10</v>
      </c>
      <c r="P17" s="18" t="str">
        <f t="shared" si="5"/>
        <v>ไม่มีจุดแข็ง</v>
      </c>
      <c r="Q17" s="10">
        <f t="shared" si="6"/>
        <v>49</v>
      </c>
      <c r="R17" s="130">
        <f t="shared" si="7"/>
        <v>49</v>
      </c>
      <c r="S17" s="121" t="str">
        <f t="shared" si="8"/>
        <v>เสี่ยง/มีปัญหา</v>
      </c>
    </row>
    <row r="18" spans="1:19" s="6" customFormat="1" ht="18" customHeight="1" thickBot="1">
      <c r="A18" s="104" t="s">
        <v>55</v>
      </c>
      <c r="B18" s="122" t="str">
        <f>input1!B18</f>
        <v>1/10</v>
      </c>
      <c r="C18" s="131" t="str">
        <f>input1!C18</f>
        <v>09291</v>
      </c>
      <c r="D18" s="132" t="str">
        <f>input1!D18</f>
        <v>เด็กชายปกรณ์  เดชพร</v>
      </c>
      <c r="E18" s="33">
        <f>input1!E18</f>
        <v>1</v>
      </c>
      <c r="F18" s="133" t="str">
        <f t="shared" si="0"/>
        <v>ชาย</v>
      </c>
      <c r="G18" s="134">
        <f>input1!AF18</f>
        <v>10</v>
      </c>
      <c r="H18" s="24" t="str">
        <f t="shared" si="1"/>
        <v>ปกติ</v>
      </c>
      <c r="I18" s="27">
        <f>input1!AI18</f>
        <v>13</v>
      </c>
      <c r="J18" s="24" t="str">
        <f t="shared" si="2"/>
        <v>เสี่ยง/มีปัญหา</v>
      </c>
      <c r="K18" s="25">
        <f>input1!AM18</f>
        <v>9</v>
      </c>
      <c r="L18" s="24" t="str">
        <f t="shared" si="3"/>
        <v>ปกติ</v>
      </c>
      <c r="M18" s="135">
        <f>input1!AQ18</f>
        <v>10</v>
      </c>
      <c r="N18" s="24" t="str">
        <f t="shared" si="4"/>
        <v>เสี่ยง/มีปัญหา</v>
      </c>
      <c r="O18" s="25">
        <f>input1!AS18</f>
        <v>8</v>
      </c>
      <c r="P18" s="23" t="str">
        <f t="shared" si="5"/>
        <v>ไม่มีจุดแข็ง</v>
      </c>
      <c r="Q18" s="26">
        <f t="shared" si="6"/>
        <v>50</v>
      </c>
      <c r="R18" s="135">
        <f t="shared" si="7"/>
        <v>50</v>
      </c>
      <c r="S18" s="122" t="str">
        <f t="shared" si="8"/>
        <v>เสี่ยง/มีปัญหา</v>
      </c>
    </row>
    <row r="19" spans="1:19" s="6" customFormat="1" ht="18" customHeight="1">
      <c r="A19" s="120" t="s">
        <v>56</v>
      </c>
      <c r="B19" s="121" t="str">
        <f>input1!B19</f>
        <v>1/10</v>
      </c>
      <c r="C19" s="123" t="str">
        <f>input1!C19</f>
        <v>09292</v>
      </c>
      <c r="D19" s="124" t="str">
        <f>input1!D19</f>
        <v>เด็กชายปัญญวัฒน์  สังข์ทอง</v>
      </c>
      <c r="E19" s="4">
        <f>input1!E19</f>
        <v>1</v>
      </c>
      <c r="F19" s="125" t="str">
        <f t="shared" si="0"/>
        <v>ชาย</v>
      </c>
      <c r="G19" s="126">
        <f>input1!AF19</f>
        <v>6</v>
      </c>
      <c r="H19" s="19" t="str">
        <f t="shared" si="1"/>
        <v>ปกติ</v>
      </c>
      <c r="I19" s="22">
        <f>input1!AI19</f>
        <v>12</v>
      </c>
      <c r="J19" s="19" t="str">
        <f t="shared" si="2"/>
        <v>เสี่ยง/มีปัญหา</v>
      </c>
      <c r="K19" s="20">
        <f>input1!AM19</f>
        <v>12</v>
      </c>
      <c r="L19" s="19" t="str">
        <f t="shared" si="3"/>
        <v>เสี่ยง/มีปัญหา</v>
      </c>
      <c r="M19" s="127">
        <f>input1!AQ19</f>
        <v>9</v>
      </c>
      <c r="N19" s="19" t="str">
        <f t="shared" si="4"/>
        <v>ปกติ</v>
      </c>
      <c r="O19" s="20">
        <f>input1!AS19</f>
        <v>8</v>
      </c>
      <c r="P19" s="18" t="str">
        <f t="shared" si="5"/>
        <v>ไม่มีจุดแข็ง</v>
      </c>
      <c r="Q19" s="21">
        <f t="shared" si="6"/>
        <v>47</v>
      </c>
      <c r="R19" s="127">
        <f t="shared" si="7"/>
        <v>47</v>
      </c>
      <c r="S19" s="121" t="str">
        <f t="shared" si="8"/>
        <v>ปกติ</v>
      </c>
    </row>
    <row r="20" spans="1:19" s="6" customFormat="1" ht="18" customHeight="1">
      <c r="A20" s="102" t="s">
        <v>12</v>
      </c>
      <c r="B20" s="121" t="str">
        <f>input1!B20</f>
        <v>1/10</v>
      </c>
      <c r="C20" s="123" t="str">
        <f>input1!C20</f>
        <v>09293</v>
      </c>
      <c r="D20" s="124" t="str">
        <f>input1!D20</f>
        <v>เด็กชายปาราเมศ  เครือหวัง</v>
      </c>
      <c r="E20" s="4">
        <f>input1!E20</f>
        <v>1</v>
      </c>
      <c r="F20" s="128" t="str">
        <f aca="true" t="shared" si="9" ref="F20:F43">IF(E20=1,"ชาย",IF(E20=2,"หญิง","-"))</f>
        <v>ชาย</v>
      </c>
      <c r="G20" s="129">
        <f>input1!AF20</f>
        <v>8</v>
      </c>
      <c r="H20" s="19" t="str">
        <f aca="true" t="shared" si="10" ref="H20:H43">IF(G20&gt;10,"เสี่ยง/มีปัญหา","ปกติ")</f>
        <v>ปกติ</v>
      </c>
      <c r="I20" s="11">
        <f>input1!AI20</f>
        <v>13</v>
      </c>
      <c r="J20" s="19" t="str">
        <f aca="true" t="shared" si="11" ref="J20:J43">IF(I20&gt;9,"เสี่ยง/มีปัญหา","ปกติ")</f>
        <v>เสี่ยง/มีปัญหา</v>
      </c>
      <c r="K20" s="9">
        <f>input1!AM20</f>
        <v>9</v>
      </c>
      <c r="L20" s="19" t="str">
        <f aca="true" t="shared" si="12" ref="L20:L43">IF(K20&gt;10,"เสี่ยง/มีปัญหา","ปกติ")</f>
        <v>ปกติ</v>
      </c>
      <c r="M20" s="130">
        <f>input1!AQ20</f>
        <v>10</v>
      </c>
      <c r="N20" s="19" t="str">
        <f aca="true" t="shared" si="13" ref="N20:N43">IF(M20&gt;9,"เสี่ยง/มีปัญหา","ปกติ")</f>
        <v>เสี่ยง/มีปัญหา</v>
      </c>
      <c r="O20" s="9">
        <f>input1!AS20</f>
        <v>9</v>
      </c>
      <c r="P20" s="18" t="str">
        <f aca="true" t="shared" si="14" ref="P20:P43">IF(O20&gt;10,"มีจุดแข็ง","ไม่มีจุดแข็ง")</f>
        <v>ไม่มีจุดแข็ง</v>
      </c>
      <c r="Q20" s="10">
        <f aca="true" t="shared" si="15" ref="Q20:Q43">G20+I20+K20+M20+O20</f>
        <v>49</v>
      </c>
      <c r="R20" s="130">
        <f aca="true" t="shared" si="16" ref="R20:R43">IF(Q20&lt;1,"-",Q20)</f>
        <v>49</v>
      </c>
      <c r="S20" s="121" t="str">
        <f aca="true" t="shared" si="17" ref="S20:S43">IF(R20&gt;48,"เสี่ยง/มีปัญหา","ปกติ")</f>
        <v>เสี่ยง/มีปัญหา</v>
      </c>
    </row>
    <row r="21" spans="1:19" s="6" customFormat="1" ht="18" customHeight="1">
      <c r="A21" s="103" t="s">
        <v>13</v>
      </c>
      <c r="B21" s="121" t="str">
        <f>input1!B21</f>
        <v>1/10</v>
      </c>
      <c r="C21" s="123" t="str">
        <f>input1!C21</f>
        <v>09294</v>
      </c>
      <c r="D21" s="124" t="str">
        <f>input1!D21</f>
        <v>เด็กชายพงศธร  จามจุรี</v>
      </c>
      <c r="E21" s="4">
        <f>input1!E21</f>
        <v>1</v>
      </c>
      <c r="F21" s="128" t="str">
        <f t="shared" si="9"/>
        <v>ชาย</v>
      </c>
      <c r="G21" s="129">
        <f>input1!AF21</f>
        <v>7</v>
      </c>
      <c r="H21" s="19" t="str">
        <f t="shared" si="10"/>
        <v>ปกติ</v>
      </c>
      <c r="I21" s="11">
        <f>input1!AI21</f>
        <v>11</v>
      </c>
      <c r="J21" s="19" t="str">
        <f t="shared" si="11"/>
        <v>เสี่ยง/มีปัญหา</v>
      </c>
      <c r="K21" s="9">
        <f>input1!AM21</f>
        <v>10</v>
      </c>
      <c r="L21" s="19" t="str">
        <f t="shared" si="12"/>
        <v>ปกติ</v>
      </c>
      <c r="M21" s="130">
        <f>input1!AQ21</f>
        <v>8</v>
      </c>
      <c r="N21" s="19" t="str">
        <f t="shared" si="13"/>
        <v>ปกติ</v>
      </c>
      <c r="O21" s="9">
        <f>input1!AS21</f>
        <v>7</v>
      </c>
      <c r="P21" s="18" t="str">
        <f t="shared" si="14"/>
        <v>ไม่มีจุดแข็ง</v>
      </c>
      <c r="Q21" s="10">
        <f t="shared" si="15"/>
        <v>43</v>
      </c>
      <c r="R21" s="130">
        <f t="shared" si="16"/>
        <v>43</v>
      </c>
      <c r="S21" s="121" t="str">
        <f t="shared" si="17"/>
        <v>ปกติ</v>
      </c>
    </row>
    <row r="22" spans="1:19" s="6" customFormat="1" ht="18" customHeight="1">
      <c r="A22" s="101" t="s">
        <v>14</v>
      </c>
      <c r="B22" s="121" t="str">
        <f>input1!B22</f>
        <v>1/10</v>
      </c>
      <c r="C22" s="123" t="str">
        <f>input1!C22</f>
        <v>09295</v>
      </c>
      <c r="D22" s="124" t="str">
        <f>input1!D22</f>
        <v>เด็กชายพีรพล  อังษานาม</v>
      </c>
      <c r="E22" s="4">
        <f>input1!E22</f>
        <v>1</v>
      </c>
      <c r="F22" s="128" t="str">
        <f t="shared" si="9"/>
        <v>ชาย</v>
      </c>
      <c r="G22" s="129">
        <f>input1!AF22</f>
        <v>6</v>
      </c>
      <c r="H22" s="19" t="str">
        <f t="shared" si="10"/>
        <v>ปกติ</v>
      </c>
      <c r="I22" s="11">
        <f>input1!AI22</f>
        <v>12</v>
      </c>
      <c r="J22" s="19" t="str">
        <f t="shared" si="11"/>
        <v>เสี่ยง/มีปัญหา</v>
      </c>
      <c r="K22" s="9">
        <f>input1!AM22</f>
        <v>9</v>
      </c>
      <c r="L22" s="19" t="str">
        <f t="shared" si="12"/>
        <v>ปกติ</v>
      </c>
      <c r="M22" s="130">
        <f>input1!AQ22</f>
        <v>10</v>
      </c>
      <c r="N22" s="19" t="str">
        <f t="shared" si="13"/>
        <v>เสี่ยง/มีปัญหา</v>
      </c>
      <c r="O22" s="9">
        <f>input1!AS22</f>
        <v>7</v>
      </c>
      <c r="P22" s="18" t="str">
        <f t="shared" si="14"/>
        <v>ไม่มีจุดแข็ง</v>
      </c>
      <c r="Q22" s="10">
        <f t="shared" si="15"/>
        <v>44</v>
      </c>
      <c r="R22" s="130">
        <f t="shared" si="16"/>
        <v>44</v>
      </c>
      <c r="S22" s="121" t="str">
        <f t="shared" si="17"/>
        <v>ปกติ</v>
      </c>
    </row>
    <row r="23" spans="1:19" s="6" customFormat="1" ht="18" customHeight="1" thickBot="1">
      <c r="A23" s="104" t="s">
        <v>36</v>
      </c>
      <c r="B23" s="122" t="str">
        <f>input1!B23</f>
        <v>1/10</v>
      </c>
      <c r="C23" s="131" t="str">
        <f>input1!C23</f>
        <v>09296</v>
      </c>
      <c r="D23" s="132" t="str">
        <f>input1!D23</f>
        <v>เด็กชายรณกฤต  ทองสัมฤทธิ์</v>
      </c>
      <c r="E23" s="33">
        <f>input1!E23</f>
        <v>1</v>
      </c>
      <c r="F23" s="133" t="str">
        <f t="shared" si="9"/>
        <v>ชาย</v>
      </c>
      <c r="G23" s="134">
        <f>input1!AF23</f>
        <v>7</v>
      </c>
      <c r="H23" s="24" t="str">
        <f t="shared" si="10"/>
        <v>ปกติ</v>
      </c>
      <c r="I23" s="27">
        <f>input1!AI23</f>
        <v>12</v>
      </c>
      <c r="J23" s="24" t="str">
        <f t="shared" si="11"/>
        <v>เสี่ยง/มีปัญหา</v>
      </c>
      <c r="K23" s="25">
        <f>input1!AM23</f>
        <v>11</v>
      </c>
      <c r="L23" s="24" t="str">
        <f t="shared" si="12"/>
        <v>เสี่ยง/มีปัญหา</v>
      </c>
      <c r="M23" s="135">
        <f>input1!AQ23</f>
        <v>11</v>
      </c>
      <c r="N23" s="24" t="str">
        <f t="shared" si="13"/>
        <v>เสี่ยง/มีปัญหา</v>
      </c>
      <c r="O23" s="25">
        <f>input1!AS23</f>
        <v>5</v>
      </c>
      <c r="P23" s="23" t="str">
        <f t="shared" si="14"/>
        <v>ไม่มีจุดแข็ง</v>
      </c>
      <c r="Q23" s="26">
        <f t="shared" si="15"/>
        <v>46</v>
      </c>
      <c r="R23" s="135">
        <f t="shared" si="16"/>
        <v>46</v>
      </c>
      <c r="S23" s="122" t="str">
        <f t="shared" si="17"/>
        <v>ปกติ</v>
      </c>
    </row>
    <row r="24" spans="1:19" s="6" customFormat="1" ht="18" customHeight="1">
      <c r="A24" s="120" t="s">
        <v>58</v>
      </c>
      <c r="B24" s="121" t="str">
        <f>input1!B24</f>
        <v>1/10</v>
      </c>
      <c r="C24" s="123" t="str">
        <f>input1!C24</f>
        <v>09297</v>
      </c>
      <c r="D24" s="124" t="str">
        <f>input1!D24</f>
        <v>เด็กชายระพีพัฒน์  สุระวิทย์</v>
      </c>
      <c r="E24" s="4">
        <f>input1!E24</f>
        <v>1</v>
      </c>
      <c r="F24" s="136" t="str">
        <f t="shared" si="9"/>
        <v>ชาย</v>
      </c>
      <c r="G24" s="126">
        <f>input1!AF24</f>
        <v>11</v>
      </c>
      <c r="H24" s="19" t="str">
        <f t="shared" si="10"/>
        <v>เสี่ยง/มีปัญหา</v>
      </c>
      <c r="I24" s="22">
        <f>input1!AI24</f>
        <v>14</v>
      </c>
      <c r="J24" s="19" t="str">
        <f t="shared" si="11"/>
        <v>เสี่ยง/มีปัญหา</v>
      </c>
      <c r="K24" s="20">
        <f>input1!AM24</f>
        <v>9</v>
      </c>
      <c r="L24" s="19" t="str">
        <f t="shared" si="12"/>
        <v>ปกติ</v>
      </c>
      <c r="M24" s="127">
        <f>input1!AQ24</f>
        <v>8</v>
      </c>
      <c r="N24" s="19" t="str">
        <f t="shared" si="13"/>
        <v>ปกติ</v>
      </c>
      <c r="O24" s="20">
        <f>input1!AS24</f>
        <v>8</v>
      </c>
      <c r="P24" s="18" t="str">
        <f t="shared" si="14"/>
        <v>ไม่มีจุดแข็ง</v>
      </c>
      <c r="Q24" s="21">
        <f t="shared" si="15"/>
        <v>50</v>
      </c>
      <c r="R24" s="127">
        <f t="shared" si="16"/>
        <v>50</v>
      </c>
      <c r="S24" s="121" t="str">
        <f t="shared" si="17"/>
        <v>เสี่ยง/มีปัญหา</v>
      </c>
    </row>
    <row r="25" spans="1:31" s="6" customFormat="1" ht="18" customHeight="1">
      <c r="A25" s="102" t="s">
        <v>59</v>
      </c>
      <c r="B25" s="121" t="str">
        <f>input1!B25</f>
        <v>1/10</v>
      </c>
      <c r="C25" s="123" t="str">
        <f>input1!C25</f>
        <v>09298</v>
      </c>
      <c r="D25" s="124" t="str">
        <f>input1!D25</f>
        <v>เด็กชายสัภยา  แซ่ย่าง</v>
      </c>
      <c r="E25" s="4">
        <f>input1!E25</f>
        <v>1</v>
      </c>
      <c r="F25" s="128" t="str">
        <f t="shared" si="9"/>
        <v>ชาย</v>
      </c>
      <c r="G25" s="129">
        <f>input1!AF25</f>
        <v>9</v>
      </c>
      <c r="H25" s="19" t="str">
        <f t="shared" si="10"/>
        <v>ปกติ</v>
      </c>
      <c r="I25" s="11">
        <f>input1!AI25</f>
        <v>12</v>
      </c>
      <c r="J25" s="19" t="str">
        <f t="shared" si="11"/>
        <v>เสี่ยง/มีปัญหา</v>
      </c>
      <c r="K25" s="9">
        <f>input1!AM25</f>
        <v>9</v>
      </c>
      <c r="L25" s="19" t="str">
        <f t="shared" si="12"/>
        <v>ปกติ</v>
      </c>
      <c r="M25" s="130">
        <f>input1!AQ25</f>
        <v>9</v>
      </c>
      <c r="N25" s="19" t="str">
        <f t="shared" si="13"/>
        <v>ปกติ</v>
      </c>
      <c r="O25" s="9">
        <f>input1!AS25</f>
        <v>6</v>
      </c>
      <c r="P25" s="18" t="str">
        <f t="shared" si="14"/>
        <v>ไม่มีจุดแข็ง</v>
      </c>
      <c r="Q25" s="10">
        <f t="shared" si="15"/>
        <v>45</v>
      </c>
      <c r="R25" s="130">
        <f t="shared" si="16"/>
        <v>45</v>
      </c>
      <c r="S25" s="121" t="str">
        <f t="shared" si="17"/>
        <v>ปกติ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18" customHeight="1">
      <c r="A26" s="103" t="s">
        <v>60</v>
      </c>
      <c r="B26" s="121" t="str">
        <f>input1!B26</f>
        <v>1/10</v>
      </c>
      <c r="C26" s="123" t="str">
        <f>input1!C26</f>
        <v>09299</v>
      </c>
      <c r="D26" s="124" t="str">
        <f>input1!D26</f>
        <v>เด็กชายอนุพงศ์  เพชร์หับ</v>
      </c>
      <c r="E26" s="4">
        <f>input1!E26</f>
        <v>1</v>
      </c>
      <c r="F26" s="128" t="str">
        <f t="shared" si="9"/>
        <v>ชาย</v>
      </c>
      <c r="G26" s="129">
        <f>input1!AF26</f>
        <v>8</v>
      </c>
      <c r="H26" s="19" t="str">
        <f t="shared" si="10"/>
        <v>ปกติ</v>
      </c>
      <c r="I26" s="11">
        <f>input1!AI26</f>
        <v>12</v>
      </c>
      <c r="J26" s="19" t="str">
        <f t="shared" si="11"/>
        <v>เสี่ยง/มีปัญหา</v>
      </c>
      <c r="K26" s="9">
        <f>input1!AM26</f>
        <v>9</v>
      </c>
      <c r="L26" s="19" t="str">
        <f t="shared" si="12"/>
        <v>ปกติ</v>
      </c>
      <c r="M26" s="130">
        <f>input1!AQ26</f>
        <v>10</v>
      </c>
      <c r="N26" s="19" t="str">
        <f t="shared" si="13"/>
        <v>เสี่ยง/มีปัญหา</v>
      </c>
      <c r="O26" s="9">
        <f>input1!AS26</f>
        <v>9</v>
      </c>
      <c r="P26" s="18" t="str">
        <f t="shared" si="14"/>
        <v>ไม่มีจุดแข็ง</v>
      </c>
      <c r="Q26" s="10">
        <f t="shared" si="15"/>
        <v>48</v>
      </c>
      <c r="R26" s="130">
        <f t="shared" si="16"/>
        <v>48</v>
      </c>
      <c r="S26" s="121" t="str">
        <f t="shared" si="17"/>
        <v>ปกติ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18" customHeight="1">
      <c r="A27" s="101" t="s">
        <v>61</v>
      </c>
      <c r="B27" s="121" t="str">
        <f>input1!B27</f>
        <v>1/10</v>
      </c>
      <c r="C27" s="123" t="str">
        <f>input1!C27</f>
        <v>09300</v>
      </c>
      <c r="D27" s="124" t="str">
        <f>input1!D27</f>
        <v>เด็กชายอภิรักษ์  ชนไธสง</v>
      </c>
      <c r="E27" s="4">
        <f>input1!E27</f>
        <v>1</v>
      </c>
      <c r="F27" s="128" t="str">
        <f t="shared" si="9"/>
        <v>ชาย</v>
      </c>
      <c r="G27" s="129">
        <f>input1!AF27</f>
        <v>5</v>
      </c>
      <c r="H27" s="19" t="str">
        <f t="shared" si="10"/>
        <v>ปกติ</v>
      </c>
      <c r="I27" s="11">
        <f>input1!AI27</f>
        <v>14</v>
      </c>
      <c r="J27" s="19" t="str">
        <f t="shared" si="11"/>
        <v>เสี่ยง/มีปัญหา</v>
      </c>
      <c r="K27" s="9">
        <f>input1!AM27</f>
        <v>10</v>
      </c>
      <c r="L27" s="19" t="str">
        <f t="shared" si="12"/>
        <v>ปกติ</v>
      </c>
      <c r="M27" s="130">
        <f>input1!AQ27</f>
        <v>9</v>
      </c>
      <c r="N27" s="19" t="str">
        <f t="shared" si="13"/>
        <v>ปกติ</v>
      </c>
      <c r="O27" s="9">
        <f>input1!AS27</f>
        <v>5</v>
      </c>
      <c r="P27" s="18" t="str">
        <f t="shared" si="14"/>
        <v>ไม่มีจุดแข็ง</v>
      </c>
      <c r="Q27" s="10">
        <f t="shared" si="15"/>
        <v>43</v>
      </c>
      <c r="R27" s="130">
        <f t="shared" si="16"/>
        <v>43</v>
      </c>
      <c r="S27" s="121" t="str">
        <f t="shared" si="17"/>
        <v>ปกติ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18" customHeight="1" thickBot="1">
      <c r="A28" s="104" t="s">
        <v>62</v>
      </c>
      <c r="B28" s="122" t="str">
        <f>input1!B28</f>
        <v>1/10</v>
      </c>
      <c r="C28" s="131" t="str">
        <f>input1!C28</f>
        <v>09301</v>
      </c>
      <c r="D28" s="132" t="str">
        <f>input1!D28</f>
        <v>เด็กชายอองลี  ศิริบูรณ์</v>
      </c>
      <c r="E28" s="33">
        <f>input1!E28</f>
        <v>1</v>
      </c>
      <c r="F28" s="133" t="str">
        <f t="shared" si="9"/>
        <v>ชาย</v>
      </c>
      <c r="G28" s="134">
        <f>input1!AF28</f>
        <v>6</v>
      </c>
      <c r="H28" s="24" t="str">
        <f t="shared" si="10"/>
        <v>ปกติ</v>
      </c>
      <c r="I28" s="27">
        <f>input1!AI28</f>
        <v>14</v>
      </c>
      <c r="J28" s="24" t="str">
        <f t="shared" si="11"/>
        <v>เสี่ยง/มีปัญหา</v>
      </c>
      <c r="K28" s="25">
        <f>input1!AM28</f>
        <v>11</v>
      </c>
      <c r="L28" s="24" t="str">
        <f t="shared" si="12"/>
        <v>เสี่ยง/มีปัญหา</v>
      </c>
      <c r="M28" s="135">
        <f>input1!AQ28</f>
        <v>9</v>
      </c>
      <c r="N28" s="24" t="str">
        <f t="shared" si="13"/>
        <v>ปกติ</v>
      </c>
      <c r="O28" s="25">
        <f>input1!AS28</f>
        <v>6</v>
      </c>
      <c r="P28" s="23" t="str">
        <f t="shared" si="14"/>
        <v>ไม่มีจุดแข็ง</v>
      </c>
      <c r="Q28" s="26">
        <f t="shared" si="15"/>
        <v>46</v>
      </c>
      <c r="R28" s="135">
        <f t="shared" si="16"/>
        <v>46</v>
      </c>
      <c r="S28" s="122" t="str">
        <f t="shared" si="17"/>
        <v>ปกติ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19" ht="20.25">
      <c r="A29" s="120" t="s">
        <v>63</v>
      </c>
      <c r="B29" s="121" t="str">
        <f>input1!B29</f>
        <v>1/10</v>
      </c>
      <c r="C29" s="123" t="str">
        <f>input1!C29</f>
        <v>09302</v>
      </c>
      <c r="D29" s="124" t="str">
        <f>input1!D29</f>
        <v>เด็กชายอาซีซัน  บินอับดุลย์ละสะ</v>
      </c>
      <c r="E29" s="4">
        <f>input1!E29</f>
        <v>1</v>
      </c>
      <c r="F29" s="136" t="str">
        <f t="shared" si="9"/>
        <v>ชาย</v>
      </c>
      <c r="G29" s="126">
        <f>input1!AF29</f>
        <v>6</v>
      </c>
      <c r="H29" s="19" t="str">
        <f t="shared" si="10"/>
        <v>ปกติ</v>
      </c>
      <c r="I29" s="22">
        <f>input1!AI29</f>
        <v>12</v>
      </c>
      <c r="J29" s="19" t="str">
        <f t="shared" si="11"/>
        <v>เสี่ยง/มีปัญหา</v>
      </c>
      <c r="K29" s="20">
        <f>input1!AM29</f>
        <v>10</v>
      </c>
      <c r="L29" s="19" t="str">
        <f t="shared" si="12"/>
        <v>ปกติ</v>
      </c>
      <c r="M29" s="127">
        <f>input1!AQ29</f>
        <v>9</v>
      </c>
      <c r="N29" s="19" t="str">
        <f t="shared" si="13"/>
        <v>ปกติ</v>
      </c>
      <c r="O29" s="20">
        <f>input1!AS29</f>
        <v>5</v>
      </c>
      <c r="P29" s="18" t="str">
        <f t="shared" si="14"/>
        <v>ไม่มีจุดแข็ง</v>
      </c>
      <c r="Q29" s="21">
        <f t="shared" si="15"/>
        <v>42</v>
      </c>
      <c r="R29" s="127">
        <f t="shared" si="16"/>
        <v>42</v>
      </c>
      <c r="S29" s="121" t="str">
        <f t="shared" si="17"/>
        <v>ปกติ</v>
      </c>
    </row>
    <row r="30" spans="1:19" ht="20.25">
      <c r="A30" s="102" t="s">
        <v>64</v>
      </c>
      <c r="B30" s="121" t="str">
        <f>input1!B30</f>
        <v>1/10</v>
      </c>
      <c r="C30" s="123" t="str">
        <f>input1!C30</f>
        <v>09275</v>
      </c>
      <c r="D30" s="124" t="str">
        <f>input1!D30</f>
        <v>เด็กหญิงกัญญารัตน์  ศรีเจริญ</v>
      </c>
      <c r="E30" s="4">
        <f>input1!E30</f>
        <v>2</v>
      </c>
      <c r="F30" s="128" t="str">
        <f t="shared" si="9"/>
        <v>หญิง</v>
      </c>
      <c r="G30" s="129">
        <f>input1!AF30</f>
        <v>9</v>
      </c>
      <c r="H30" s="19" t="str">
        <f t="shared" si="10"/>
        <v>ปกติ</v>
      </c>
      <c r="I30" s="11">
        <f>input1!AI30</f>
        <v>6</v>
      </c>
      <c r="J30" s="19" t="str">
        <f t="shared" si="11"/>
        <v>ปกติ</v>
      </c>
      <c r="K30" s="9">
        <f>input1!AM30</f>
        <v>6</v>
      </c>
      <c r="L30" s="19" t="str">
        <f t="shared" si="12"/>
        <v>ปกติ</v>
      </c>
      <c r="M30" s="130">
        <f>input1!AQ30</f>
        <v>6</v>
      </c>
      <c r="N30" s="19" t="str">
        <f t="shared" si="13"/>
        <v>ปกติ</v>
      </c>
      <c r="O30" s="9">
        <f>input1!AS30</f>
        <v>13</v>
      </c>
      <c r="P30" s="18" t="str">
        <f t="shared" si="14"/>
        <v>มีจุดแข็ง</v>
      </c>
      <c r="Q30" s="10">
        <f t="shared" si="15"/>
        <v>40</v>
      </c>
      <c r="R30" s="130">
        <f t="shared" si="16"/>
        <v>40</v>
      </c>
      <c r="S30" s="121" t="str">
        <f t="shared" si="17"/>
        <v>ปกติ</v>
      </c>
    </row>
    <row r="31" spans="1:19" ht="20.25">
      <c r="A31" s="103" t="s">
        <v>65</v>
      </c>
      <c r="B31" s="121" t="str">
        <f>input1!B31</f>
        <v>1/10</v>
      </c>
      <c r="C31" s="123" t="str">
        <f>input1!C31</f>
        <v>09278</v>
      </c>
      <c r="D31" s="124" t="str">
        <f>input1!D31</f>
        <v>เด็กหญิงจินต์จุฑา  แย้มชื่น</v>
      </c>
      <c r="E31" s="4">
        <f>input1!E31</f>
        <v>2</v>
      </c>
      <c r="F31" s="128" t="str">
        <f t="shared" si="9"/>
        <v>หญิง</v>
      </c>
      <c r="G31" s="129">
        <f>input1!AF31</f>
        <v>8</v>
      </c>
      <c r="H31" s="19" t="str">
        <f t="shared" si="10"/>
        <v>ปกติ</v>
      </c>
      <c r="I31" s="11">
        <f>input1!AI31</f>
        <v>14</v>
      </c>
      <c r="J31" s="19" t="str">
        <f t="shared" si="11"/>
        <v>เสี่ยง/มีปัญหา</v>
      </c>
      <c r="K31" s="9">
        <f>input1!AM31</f>
        <v>11</v>
      </c>
      <c r="L31" s="19" t="str">
        <f t="shared" si="12"/>
        <v>เสี่ยง/มีปัญหา</v>
      </c>
      <c r="M31" s="130">
        <f>input1!AQ31</f>
        <v>9</v>
      </c>
      <c r="N31" s="19" t="str">
        <f t="shared" si="13"/>
        <v>ปกติ</v>
      </c>
      <c r="O31" s="9">
        <f>input1!AS31</f>
        <v>10</v>
      </c>
      <c r="P31" s="18" t="str">
        <f t="shared" si="14"/>
        <v>ไม่มีจุดแข็ง</v>
      </c>
      <c r="Q31" s="10">
        <f t="shared" si="15"/>
        <v>52</v>
      </c>
      <c r="R31" s="130">
        <f t="shared" si="16"/>
        <v>52</v>
      </c>
      <c r="S31" s="121" t="str">
        <f t="shared" si="17"/>
        <v>เสี่ยง/มีปัญหา</v>
      </c>
    </row>
    <row r="32" spans="1:19" ht="20.25">
      <c r="A32" s="101" t="s">
        <v>66</v>
      </c>
      <c r="B32" s="121" t="str">
        <f>input1!B32</f>
        <v>1/10</v>
      </c>
      <c r="C32" s="123" t="str">
        <f>input1!C32</f>
        <v>09303</v>
      </c>
      <c r="D32" s="124" t="str">
        <f>input1!D32</f>
        <v>เด็กหญิงเขมจิรา  พลประภาส</v>
      </c>
      <c r="E32" s="4">
        <f>input1!E32</f>
        <v>2</v>
      </c>
      <c r="F32" s="128" t="str">
        <f t="shared" si="9"/>
        <v>หญิง</v>
      </c>
      <c r="G32" s="129">
        <f>input1!AF32</f>
        <v>12</v>
      </c>
      <c r="H32" s="19" t="str">
        <f t="shared" si="10"/>
        <v>เสี่ยง/มีปัญหา</v>
      </c>
      <c r="I32" s="11">
        <f>input1!AI32</f>
        <v>11</v>
      </c>
      <c r="J32" s="19" t="str">
        <f t="shared" si="11"/>
        <v>เสี่ยง/มีปัญหา</v>
      </c>
      <c r="K32" s="9">
        <f>input1!AM32</f>
        <v>10</v>
      </c>
      <c r="L32" s="19" t="str">
        <f t="shared" si="12"/>
        <v>ปกติ</v>
      </c>
      <c r="M32" s="130">
        <f>input1!AQ32</f>
        <v>12</v>
      </c>
      <c r="N32" s="19" t="str">
        <f t="shared" si="13"/>
        <v>เสี่ยง/มีปัญหา</v>
      </c>
      <c r="O32" s="9">
        <f>input1!AS32</f>
        <v>11</v>
      </c>
      <c r="P32" s="18" t="str">
        <f t="shared" si="14"/>
        <v>มีจุดแข็ง</v>
      </c>
      <c r="Q32" s="10">
        <f t="shared" si="15"/>
        <v>56</v>
      </c>
      <c r="R32" s="130">
        <f t="shared" si="16"/>
        <v>56</v>
      </c>
      <c r="S32" s="121" t="str">
        <f t="shared" si="17"/>
        <v>เสี่ยง/มีปัญหา</v>
      </c>
    </row>
    <row r="33" spans="1:19" ht="21" thickBot="1">
      <c r="A33" s="104" t="s">
        <v>67</v>
      </c>
      <c r="B33" s="122" t="str">
        <f>input1!B33</f>
        <v>1/10</v>
      </c>
      <c r="C33" s="131" t="str">
        <f>input1!C33</f>
        <v>09304</v>
      </c>
      <c r="D33" s="132" t="str">
        <f>input1!D33</f>
        <v>เด็กหญิงจิรภิญญา  แซ่ย่าง</v>
      </c>
      <c r="E33" s="33">
        <f>input1!E33</f>
        <v>2</v>
      </c>
      <c r="F33" s="133" t="str">
        <f t="shared" si="9"/>
        <v>หญิง</v>
      </c>
      <c r="G33" s="134">
        <f>input1!AF33</f>
        <v>11</v>
      </c>
      <c r="H33" s="24" t="str">
        <f t="shared" si="10"/>
        <v>เสี่ยง/มีปัญหา</v>
      </c>
      <c r="I33" s="27">
        <f>input1!AI33</f>
        <v>14</v>
      </c>
      <c r="J33" s="24" t="str">
        <f t="shared" si="11"/>
        <v>เสี่ยง/มีปัญหา</v>
      </c>
      <c r="K33" s="25">
        <f>input1!AM33</f>
        <v>10</v>
      </c>
      <c r="L33" s="24" t="str">
        <f t="shared" si="12"/>
        <v>ปกติ</v>
      </c>
      <c r="M33" s="135">
        <f>input1!AQ33</f>
        <v>8</v>
      </c>
      <c r="N33" s="24" t="str">
        <f t="shared" si="13"/>
        <v>ปกติ</v>
      </c>
      <c r="O33" s="25">
        <f>input1!AS33</f>
        <v>11</v>
      </c>
      <c r="P33" s="23" t="str">
        <f t="shared" si="14"/>
        <v>มีจุดแข็ง</v>
      </c>
      <c r="Q33" s="26">
        <f t="shared" si="15"/>
        <v>54</v>
      </c>
      <c r="R33" s="135">
        <f t="shared" si="16"/>
        <v>54</v>
      </c>
      <c r="S33" s="122" t="str">
        <f t="shared" si="17"/>
        <v>เสี่ยง/มีปัญหา</v>
      </c>
    </row>
    <row r="34" spans="1:19" ht="20.25">
      <c r="A34" s="120" t="s">
        <v>68</v>
      </c>
      <c r="B34" s="121" t="str">
        <f>input1!B34</f>
        <v>1/10</v>
      </c>
      <c r="C34" s="123" t="str">
        <f>input1!C34</f>
        <v>09305</v>
      </c>
      <c r="D34" s="124" t="str">
        <f>input1!D34</f>
        <v>เด็กหญิงชรินรัตน์  คงประเสริฐ</v>
      </c>
      <c r="E34" s="4">
        <f>input1!E34</f>
        <v>2</v>
      </c>
      <c r="F34" s="125" t="str">
        <f t="shared" si="9"/>
        <v>หญิง</v>
      </c>
      <c r="G34" s="126">
        <f>input1!AF34</f>
        <v>7</v>
      </c>
      <c r="H34" s="19" t="str">
        <f t="shared" si="10"/>
        <v>ปกติ</v>
      </c>
      <c r="I34" s="22">
        <f>input1!AI34</f>
        <v>12</v>
      </c>
      <c r="J34" s="19" t="str">
        <f t="shared" si="11"/>
        <v>เสี่ยง/มีปัญหา</v>
      </c>
      <c r="K34" s="20">
        <f>input1!AM34</f>
        <v>14</v>
      </c>
      <c r="L34" s="19" t="str">
        <f t="shared" si="12"/>
        <v>เสี่ยง/มีปัญหา</v>
      </c>
      <c r="M34" s="127">
        <f>input1!AQ34</f>
        <v>8</v>
      </c>
      <c r="N34" s="19" t="str">
        <f t="shared" si="13"/>
        <v>ปกติ</v>
      </c>
      <c r="O34" s="20">
        <f>input1!AS34</f>
        <v>9</v>
      </c>
      <c r="P34" s="18" t="str">
        <f t="shared" si="14"/>
        <v>ไม่มีจุดแข็ง</v>
      </c>
      <c r="Q34" s="21">
        <f t="shared" si="15"/>
        <v>50</v>
      </c>
      <c r="R34" s="127">
        <f t="shared" si="16"/>
        <v>50</v>
      </c>
      <c r="S34" s="121" t="str">
        <f t="shared" si="17"/>
        <v>เสี่ยง/มีปัญหา</v>
      </c>
    </row>
    <row r="35" spans="1:19" ht="20.25">
      <c r="A35" s="102" t="s">
        <v>69</v>
      </c>
      <c r="B35" s="121" t="str">
        <f>input1!B35</f>
        <v>1/10</v>
      </c>
      <c r="C35" s="123" t="str">
        <f>input1!C35</f>
        <v>09307</v>
      </c>
      <c r="D35" s="124" t="str">
        <f>input1!D35</f>
        <v>เด็กหญิงรัตนาภรณ์  เกตุงาม</v>
      </c>
      <c r="E35" s="4">
        <f>input1!E35</f>
        <v>2</v>
      </c>
      <c r="F35" s="128" t="str">
        <f t="shared" si="9"/>
        <v>หญิง</v>
      </c>
      <c r="G35" s="129">
        <f>input1!AF35</f>
        <v>6</v>
      </c>
      <c r="H35" s="19" t="str">
        <f t="shared" si="10"/>
        <v>ปกติ</v>
      </c>
      <c r="I35" s="11">
        <f>input1!AI35</f>
        <v>15</v>
      </c>
      <c r="J35" s="19" t="str">
        <f t="shared" si="11"/>
        <v>เสี่ยง/มีปัญหา</v>
      </c>
      <c r="K35" s="9">
        <f>input1!AM35</f>
        <v>9</v>
      </c>
      <c r="L35" s="19" t="str">
        <f t="shared" si="12"/>
        <v>ปกติ</v>
      </c>
      <c r="M35" s="130">
        <f>input1!AQ35</f>
        <v>9</v>
      </c>
      <c r="N35" s="19" t="str">
        <f t="shared" si="13"/>
        <v>ปกติ</v>
      </c>
      <c r="O35" s="9">
        <f>input1!AS35</f>
        <v>7</v>
      </c>
      <c r="P35" s="18" t="str">
        <f t="shared" si="14"/>
        <v>ไม่มีจุดแข็ง</v>
      </c>
      <c r="Q35" s="10">
        <f t="shared" si="15"/>
        <v>46</v>
      </c>
      <c r="R35" s="130">
        <f t="shared" si="16"/>
        <v>46</v>
      </c>
      <c r="S35" s="121" t="str">
        <f t="shared" si="17"/>
        <v>ปกติ</v>
      </c>
    </row>
    <row r="36" spans="1:19" ht="20.25">
      <c r="A36" s="103" t="s">
        <v>70</v>
      </c>
      <c r="B36" s="121" t="str">
        <f>input1!B36</f>
        <v>1/10</v>
      </c>
      <c r="C36" s="123" t="str">
        <f>input1!C36</f>
        <v>09308</v>
      </c>
      <c r="D36" s="124" t="str">
        <f>input1!D36</f>
        <v>เด็กหญิงวริษา  สุขสม</v>
      </c>
      <c r="E36" s="4">
        <f>input1!E36</f>
        <v>2</v>
      </c>
      <c r="F36" s="128" t="str">
        <f t="shared" si="9"/>
        <v>หญิง</v>
      </c>
      <c r="G36" s="129">
        <f>input1!AF36</f>
        <v>8</v>
      </c>
      <c r="H36" s="19" t="str">
        <f t="shared" si="10"/>
        <v>ปกติ</v>
      </c>
      <c r="I36" s="11">
        <f>input1!AI36</f>
        <v>15</v>
      </c>
      <c r="J36" s="19" t="str">
        <f t="shared" si="11"/>
        <v>เสี่ยง/มีปัญหา</v>
      </c>
      <c r="K36" s="9">
        <f>input1!AM36</f>
        <v>11</v>
      </c>
      <c r="L36" s="19" t="str">
        <f t="shared" si="12"/>
        <v>เสี่ยง/มีปัญหา</v>
      </c>
      <c r="M36" s="130">
        <f>input1!AQ36</f>
        <v>9</v>
      </c>
      <c r="N36" s="19" t="str">
        <f t="shared" si="13"/>
        <v>ปกติ</v>
      </c>
      <c r="O36" s="9">
        <f>input1!AS36</f>
        <v>11</v>
      </c>
      <c r="P36" s="18" t="str">
        <f t="shared" si="14"/>
        <v>มีจุดแข็ง</v>
      </c>
      <c r="Q36" s="10">
        <f t="shared" si="15"/>
        <v>54</v>
      </c>
      <c r="R36" s="130">
        <f t="shared" si="16"/>
        <v>54</v>
      </c>
      <c r="S36" s="121" t="str">
        <f t="shared" si="17"/>
        <v>เสี่ยง/มีปัญหา</v>
      </c>
    </row>
    <row r="37" spans="1:19" ht="20.25">
      <c r="A37" s="101" t="s">
        <v>71</v>
      </c>
      <c r="B37" s="121" t="str">
        <f>input1!B37</f>
        <v>1/10</v>
      </c>
      <c r="C37" s="123" t="str">
        <f>input1!C37</f>
        <v>09309</v>
      </c>
      <c r="D37" s="124" t="str">
        <f>input1!D37</f>
        <v>เด็กหญิงสุภานัน  ดวงมาลา</v>
      </c>
      <c r="E37" s="4">
        <f>input1!E37</f>
        <v>2</v>
      </c>
      <c r="F37" s="128" t="str">
        <f t="shared" si="9"/>
        <v>หญิง</v>
      </c>
      <c r="G37" s="129">
        <f>input1!AF37</f>
        <v>8</v>
      </c>
      <c r="H37" s="19" t="str">
        <f t="shared" si="10"/>
        <v>ปกติ</v>
      </c>
      <c r="I37" s="11">
        <f>input1!AI37</f>
        <v>11</v>
      </c>
      <c r="J37" s="19" t="str">
        <f t="shared" si="11"/>
        <v>เสี่ยง/มีปัญหา</v>
      </c>
      <c r="K37" s="9">
        <f>input1!AM37</f>
        <v>11</v>
      </c>
      <c r="L37" s="19" t="str">
        <f t="shared" si="12"/>
        <v>เสี่ยง/มีปัญหา</v>
      </c>
      <c r="M37" s="130">
        <f>input1!AQ37</f>
        <v>9</v>
      </c>
      <c r="N37" s="19" t="str">
        <f t="shared" si="13"/>
        <v>ปกติ</v>
      </c>
      <c r="O37" s="9">
        <f>input1!AS37</f>
        <v>8</v>
      </c>
      <c r="P37" s="18" t="str">
        <f t="shared" si="14"/>
        <v>ไม่มีจุดแข็ง</v>
      </c>
      <c r="Q37" s="10">
        <f t="shared" si="15"/>
        <v>47</v>
      </c>
      <c r="R37" s="130">
        <f t="shared" si="16"/>
        <v>47</v>
      </c>
      <c r="S37" s="121" t="str">
        <f t="shared" si="17"/>
        <v>ปกติ</v>
      </c>
    </row>
    <row r="38" spans="1:19" ht="21" thickBot="1">
      <c r="A38" s="104" t="s">
        <v>72</v>
      </c>
      <c r="B38" s="122" t="str">
        <f>input1!B38</f>
        <v>1/10</v>
      </c>
      <c r="C38" s="131" t="str">
        <f>input1!C38</f>
        <v>09311</v>
      </c>
      <c r="D38" s="132" t="str">
        <f>input1!D38</f>
        <v>เด็กหญิงอมรรัตน์  ขันวงษ์</v>
      </c>
      <c r="E38" s="33">
        <f>input1!E38</f>
        <v>2</v>
      </c>
      <c r="F38" s="133" t="str">
        <f t="shared" si="9"/>
        <v>หญิง</v>
      </c>
      <c r="G38" s="134">
        <f>input1!AF38</f>
        <v>8</v>
      </c>
      <c r="H38" s="24" t="str">
        <f t="shared" si="10"/>
        <v>ปกติ</v>
      </c>
      <c r="I38" s="27">
        <f>input1!AI38</f>
        <v>12</v>
      </c>
      <c r="J38" s="24" t="str">
        <f t="shared" si="11"/>
        <v>เสี่ยง/มีปัญหา</v>
      </c>
      <c r="K38" s="25">
        <f>input1!AM38</f>
        <v>10</v>
      </c>
      <c r="L38" s="24" t="str">
        <f t="shared" si="12"/>
        <v>ปกติ</v>
      </c>
      <c r="M38" s="135">
        <f>input1!AQ38</f>
        <v>9</v>
      </c>
      <c r="N38" s="24" t="str">
        <f t="shared" si="13"/>
        <v>ปกติ</v>
      </c>
      <c r="O38" s="25">
        <f>input1!AS38</f>
        <v>7</v>
      </c>
      <c r="P38" s="23" t="str">
        <f t="shared" si="14"/>
        <v>ไม่มีจุดแข็ง</v>
      </c>
      <c r="Q38" s="26">
        <f t="shared" si="15"/>
        <v>46</v>
      </c>
      <c r="R38" s="135">
        <f t="shared" si="16"/>
        <v>46</v>
      </c>
      <c r="S38" s="122" t="str">
        <f t="shared" si="17"/>
        <v>ปกติ</v>
      </c>
    </row>
    <row r="39" spans="1:19" ht="20.25">
      <c r="A39" s="120" t="s">
        <v>73</v>
      </c>
      <c r="B39" s="121" t="str">
        <f>input1!B39</f>
        <v>1/10</v>
      </c>
      <c r="C39" s="123" t="str">
        <f>input1!C39</f>
        <v>09312</v>
      </c>
      <c r="D39" s="124" t="str">
        <f>input1!D39</f>
        <v>เด็กหญิงอัมรัตน์  ลิ่มวงศ์</v>
      </c>
      <c r="E39" s="4">
        <f>input1!E39</f>
        <v>2</v>
      </c>
      <c r="F39" s="136" t="str">
        <f t="shared" si="9"/>
        <v>หญิง</v>
      </c>
      <c r="G39" s="126">
        <f>input1!AF39</f>
        <v>11</v>
      </c>
      <c r="H39" s="19" t="str">
        <f t="shared" si="10"/>
        <v>เสี่ยง/มีปัญหา</v>
      </c>
      <c r="I39" s="22">
        <f>input1!AI39</f>
        <v>6</v>
      </c>
      <c r="J39" s="19" t="str">
        <f t="shared" si="11"/>
        <v>ปกติ</v>
      </c>
      <c r="K39" s="20">
        <f>input1!AM39</f>
        <v>10</v>
      </c>
      <c r="L39" s="19" t="str">
        <f t="shared" si="12"/>
        <v>ปกติ</v>
      </c>
      <c r="M39" s="127">
        <f>input1!AQ39</f>
        <v>6</v>
      </c>
      <c r="N39" s="19" t="str">
        <f t="shared" si="13"/>
        <v>ปกติ</v>
      </c>
      <c r="O39" s="20">
        <f>input1!AS39</f>
        <v>13</v>
      </c>
      <c r="P39" s="18" t="str">
        <f t="shared" si="14"/>
        <v>มีจุดแข็ง</v>
      </c>
      <c r="Q39" s="21">
        <f t="shared" si="15"/>
        <v>46</v>
      </c>
      <c r="R39" s="127">
        <f t="shared" si="16"/>
        <v>46</v>
      </c>
      <c r="S39" s="121" t="str">
        <f t="shared" si="17"/>
        <v>ปกติ</v>
      </c>
    </row>
    <row r="40" spans="1:19" ht="20.25">
      <c r="A40" s="102" t="s">
        <v>74</v>
      </c>
      <c r="B40" s="121" t="str">
        <f>input1!B40</f>
        <v>1/10</v>
      </c>
      <c r="C40" s="123" t="str">
        <f>input1!C40</f>
        <v>09381</v>
      </c>
      <c r="D40" s="124" t="str">
        <f>input1!D40</f>
        <v>เด็กหญิงสุวรรณี  ศรีโอฬาร</v>
      </c>
      <c r="E40" s="4">
        <f>input1!E40</f>
        <v>2</v>
      </c>
      <c r="F40" s="128" t="str">
        <f t="shared" si="9"/>
        <v>หญิง</v>
      </c>
      <c r="G40" s="129">
        <f>input1!AF40</f>
        <v>7</v>
      </c>
      <c r="H40" s="19" t="str">
        <f t="shared" si="10"/>
        <v>ปกติ</v>
      </c>
      <c r="I40" s="11">
        <f>input1!AI40</f>
        <v>11</v>
      </c>
      <c r="J40" s="19" t="str">
        <f t="shared" si="11"/>
        <v>เสี่ยง/มีปัญหา</v>
      </c>
      <c r="K40" s="9">
        <f>input1!AM40</f>
        <v>10</v>
      </c>
      <c r="L40" s="19" t="str">
        <f t="shared" si="12"/>
        <v>ปกติ</v>
      </c>
      <c r="M40" s="130">
        <f>input1!AQ40</f>
        <v>10</v>
      </c>
      <c r="N40" s="19" t="str">
        <f t="shared" si="13"/>
        <v>เสี่ยง/มีปัญหา</v>
      </c>
      <c r="O40" s="9">
        <f>input1!AS40</f>
        <v>8</v>
      </c>
      <c r="P40" s="18" t="str">
        <f t="shared" si="14"/>
        <v>ไม่มีจุดแข็ง</v>
      </c>
      <c r="Q40" s="10">
        <f t="shared" si="15"/>
        <v>46</v>
      </c>
      <c r="R40" s="130">
        <f t="shared" si="16"/>
        <v>46</v>
      </c>
      <c r="S40" s="121" t="str">
        <f t="shared" si="17"/>
        <v>ปกติ</v>
      </c>
    </row>
    <row r="41" spans="1:19" ht="20.25">
      <c r="A41" s="103" t="s">
        <v>75</v>
      </c>
      <c r="B41" s="121" t="str">
        <f>input1!B41</f>
        <v>1/10</v>
      </c>
      <c r="C41" s="123" t="str">
        <f>input1!C41</f>
        <v>09382</v>
      </c>
      <c r="D41" s="124" t="str">
        <f>input1!D41</f>
        <v>เด็กหญิงสุธาวี  จันทร์อุ่มเหม้า</v>
      </c>
      <c r="E41" s="4">
        <f>input1!E41</f>
        <v>2</v>
      </c>
      <c r="F41" s="128" t="str">
        <f t="shared" si="9"/>
        <v>หญิง</v>
      </c>
      <c r="G41" s="129">
        <f>input1!AF41</f>
        <v>12</v>
      </c>
      <c r="H41" s="19" t="str">
        <f t="shared" si="10"/>
        <v>เสี่ยง/มีปัญหา</v>
      </c>
      <c r="I41" s="11">
        <f>input1!AI41</f>
        <v>6</v>
      </c>
      <c r="J41" s="19" t="str">
        <f t="shared" si="11"/>
        <v>ปกติ</v>
      </c>
      <c r="K41" s="9">
        <f>input1!AM41</f>
        <v>8</v>
      </c>
      <c r="L41" s="19" t="str">
        <f t="shared" si="12"/>
        <v>ปกติ</v>
      </c>
      <c r="M41" s="130">
        <f>input1!AQ41</f>
        <v>6</v>
      </c>
      <c r="N41" s="19" t="str">
        <f t="shared" si="13"/>
        <v>ปกติ</v>
      </c>
      <c r="O41" s="9">
        <f>input1!AS41</f>
        <v>12</v>
      </c>
      <c r="P41" s="18" t="str">
        <f t="shared" si="14"/>
        <v>มีจุดแข็ง</v>
      </c>
      <c r="Q41" s="10">
        <f t="shared" si="15"/>
        <v>44</v>
      </c>
      <c r="R41" s="130">
        <f t="shared" si="16"/>
        <v>44</v>
      </c>
      <c r="S41" s="121" t="str">
        <f t="shared" si="17"/>
        <v>ปกติ</v>
      </c>
    </row>
    <row r="42" spans="1:19" ht="20.25">
      <c r="A42" s="101"/>
      <c r="B42" s="121"/>
      <c r="C42" s="123"/>
      <c r="D42" s="124"/>
      <c r="E42" s="4"/>
      <c r="F42" s="128"/>
      <c r="G42" s="129"/>
      <c r="H42" s="19"/>
      <c r="I42" s="11"/>
      <c r="J42" s="19"/>
      <c r="K42" s="9"/>
      <c r="L42" s="19"/>
      <c r="M42" s="130"/>
      <c r="N42" s="19"/>
      <c r="O42" s="9"/>
      <c r="P42" s="18"/>
      <c r="Q42" s="10"/>
      <c r="R42" s="130"/>
      <c r="S42" s="121"/>
    </row>
    <row r="43" spans="1:19" ht="21" thickBot="1">
      <c r="A43" s="104"/>
      <c r="B43" s="122"/>
      <c r="C43" s="131"/>
      <c r="D43" s="132"/>
      <c r="E43" s="33"/>
      <c r="F43" s="133"/>
      <c r="G43" s="134"/>
      <c r="H43" s="24"/>
      <c r="I43" s="27"/>
      <c r="J43" s="24"/>
      <c r="K43" s="25"/>
      <c r="L43" s="24"/>
      <c r="M43" s="135"/>
      <c r="N43" s="24"/>
      <c r="O43" s="25"/>
      <c r="P43" s="23"/>
      <c r="Q43" s="26"/>
      <c r="R43" s="135"/>
      <c r="S43" s="122"/>
    </row>
    <row r="44" spans="1:19" ht="20.25">
      <c r="A44" s="120"/>
      <c r="B44" s="121"/>
      <c r="C44" s="123"/>
      <c r="D44" s="124"/>
      <c r="E44" s="4"/>
      <c r="F44" s="136"/>
      <c r="G44" s="126"/>
      <c r="H44" s="19"/>
      <c r="I44" s="22"/>
      <c r="J44" s="19"/>
      <c r="K44" s="20"/>
      <c r="L44" s="19"/>
      <c r="M44" s="127"/>
      <c r="N44" s="19"/>
      <c r="O44" s="20"/>
      <c r="P44" s="18"/>
      <c r="Q44" s="21"/>
      <c r="R44" s="127"/>
      <c r="S44" s="121"/>
    </row>
    <row r="45" spans="1:19" ht="20.25">
      <c r="A45" s="102"/>
      <c r="B45" s="121"/>
      <c r="C45" s="123"/>
      <c r="D45" s="124"/>
      <c r="E45" s="4"/>
      <c r="F45" s="128"/>
      <c r="G45" s="129"/>
      <c r="H45" s="19"/>
      <c r="I45" s="11"/>
      <c r="J45" s="19"/>
      <c r="K45" s="9"/>
      <c r="L45" s="19"/>
      <c r="M45" s="130"/>
      <c r="N45" s="19"/>
      <c r="O45" s="9"/>
      <c r="P45" s="18"/>
      <c r="Q45" s="10"/>
      <c r="R45" s="130"/>
      <c r="S45" s="121"/>
    </row>
    <row r="46" spans="1:19" ht="20.25">
      <c r="A46" s="103"/>
      <c r="B46" s="121"/>
      <c r="C46" s="123"/>
      <c r="D46" s="124"/>
      <c r="E46" s="4"/>
      <c r="F46" s="128"/>
      <c r="G46" s="129"/>
      <c r="H46" s="19"/>
      <c r="I46" s="11"/>
      <c r="J46" s="19"/>
      <c r="K46" s="9"/>
      <c r="L46" s="19"/>
      <c r="M46" s="130"/>
      <c r="N46" s="19"/>
      <c r="O46" s="9"/>
      <c r="P46" s="18"/>
      <c r="Q46" s="10"/>
      <c r="R46" s="130"/>
      <c r="S46" s="121"/>
    </row>
    <row r="47" spans="1:19" ht="20.25">
      <c r="A47" s="101"/>
      <c r="B47" s="121"/>
      <c r="C47" s="123"/>
      <c r="D47" s="124"/>
      <c r="E47" s="4"/>
      <c r="F47" s="128"/>
      <c r="G47" s="129"/>
      <c r="H47" s="19"/>
      <c r="I47" s="11"/>
      <c r="J47" s="19"/>
      <c r="K47" s="9"/>
      <c r="L47" s="19"/>
      <c r="M47" s="130"/>
      <c r="N47" s="19"/>
      <c r="O47" s="9"/>
      <c r="P47" s="18"/>
      <c r="Q47" s="10"/>
      <c r="R47" s="130"/>
      <c r="S47" s="121"/>
    </row>
    <row r="48" spans="1:19" ht="21" thickBot="1">
      <c r="A48" s="104"/>
      <c r="B48" s="122"/>
      <c r="C48" s="131"/>
      <c r="D48" s="132"/>
      <c r="E48" s="33"/>
      <c r="F48" s="133"/>
      <c r="G48" s="134"/>
      <c r="H48" s="24"/>
      <c r="I48" s="27"/>
      <c r="J48" s="24"/>
      <c r="K48" s="25"/>
      <c r="L48" s="24"/>
      <c r="M48" s="135"/>
      <c r="N48" s="24"/>
      <c r="O48" s="25"/>
      <c r="P48" s="23"/>
      <c r="Q48" s="26"/>
      <c r="R48" s="135"/>
      <c r="S48" s="122"/>
    </row>
    <row r="49" spans="1:19" ht="20.25">
      <c r="A49" s="120"/>
      <c r="B49" s="121"/>
      <c r="C49" s="123"/>
      <c r="D49" s="124"/>
      <c r="E49" s="4"/>
      <c r="F49" s="125"/>
      <c r="G49" s="126"/>
      <c r="H49" s="19"/>
      <c r="I49" s="22"/>
      <c r="J49" s="19"/>
      <c r="K49" s="20"/>
      <c r="L49" s="19"/>
      <c r="M49" s="127"/>
      <c r="N49" s="19"/>
      <c r="O49" s="20"/>
      <c r="P49" s="18"/>
      <c r="Q49" s="21"/>
      <c r="R49" s="127"/>
      <c r="S49" s="121"/>
    </row>
    <row r="50" spans="1:19" ht="20.25">
      <c r="A50" s="102"/>
      <c r="B50" s="121"/>
      <c r="C50" s="123"/>
      <c r="D50" s="124"/>
      <c r="E50" s="4"/>
      <c r="F50" s="128"/>
      <c r="G50" s="129"/>
      <c r="H50" s="19"/>
      <c r="I50" s="11"/>
      <c r="J50" s="19"/>
      <c r="K50" s="9"/>
      <c r="L50" s="19"/>
      <c r="M50" s="130"/>
      <c r="N50" s="19"/>
      <c r="O50" s="9"/>
      <c r="P50" s="18"/>
      <c r="Q50" s="10"/>
      <c r="R50" s="130"/>
      <c r="S50" s="121"/>
    </row>
    <row r="51" spans="1:19" ht="20.25">
      <c r="A51" s="103"/>
      <c r="B51" s="121"/>
      <c r="C51" s="123"/>
      <c r="D51" s="124"/>
      <c r="E51" s="4"/>
      <c r="F51" s="128"/>
      <c r="G51" s="129"/>
      <c r="H51" s="19"/>
      <c r="I51" s="11"/>
      <c r="J51" s="19"/>
      <c r="K51" s="9"/>
      <c r="L51" s="19"/>
      <c r="M51" s="130"/>
      <c r="N51" s="19"/>
      <c r="O51" s="9"/>
      <c r="P51" s="18"/>
      <c r="Q51" s="10"/>
      <c r="R51" s="130"/>
      <c r="S51" s="121"/>
    </row>
    <row r="52" spans="1:19" ht="20.25">
      <c r="A52" s="101"/>
      <c r="B52" s="121"/>
      <c r="C52" s="123"/>
      <c r="D52" s="124"/>
      <c r="E52" s="4"/>
      <c r="F52" s="128"/>
      <c r="G52" s="129"/>
      <c r="H52" s="19"/>
      <c r="I52" s="11"/>
      <c r="J52" s="19"/>
      <c r="K52" s="9"/>
      <c r="L52" s="19"/>
      <c r="M52" s="130"/>
      <c r="N52" s="19"/>
      <c r="O52" s="9"/>
      <c r="P52" s="18"/>
      <c r="Q52" s="10"/>
      <c r="R52" s="130"/>
      <c r="S52" s="121"/>
    </row>
    <row r="53" spans="1:19" ht="21" thickBot="1">
      <c r="A53" s="104"/>
      <c r="B53" s="122"/>
      <c r="C53" s="131"/>
      <c r="D53" s="132"/>
      <c r="E53" s="33"/>
      <c r="F53" s="133"/>
      <c r="G53" s="134"/>
      <c r="H53" s="24"/>
      <c r="I53" s="27"/>
      <c r="J53" s="24"/>
      <c r="K53" s="25"/>
      <c r="L53" s="24"/>
      <c r="M53" s="135"/>
      <c r="N53" s="24"/>
      <c r="O53" s="25"/>
      <c r="P53" s="23"/>
      <c r="Q53" s="26"/>
      <c r="R53" s="135"/>
      <c r="S53" s="122"/>
    </row>
    <row r="55" ht="20.25">
      <c r="J55" s="2" t="s">
        <v>57</v>
      </c>
    </row>
    <row r="56" ht="20.25">
      <c r="L56" s="2" t="str">
        <f>input1!A2</f>
        <v>ชั้น ม.1/10 (ครูสาลีรัตน์, ครูอภิเดช)</v>
      </c>
    </row>
  </sheetData>
  <sheetProtection/>
  <mergeCells count="3">
    <mergeCell ref="H1:S1"/>
    <mergeCell ref="A1:F1"/>
    <mergeCell ref="A2:F2"/>
  </mergeCells>
  <printOptions horizontalCentered="1"/>
  <pageMargins left="0.7480314960629921" right="0.15748031496062992" top="0.5905511811023623" bottom="0.3937007874015748" header="0.5118110236220472" footer="0.5118110236220472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E56"/>
  <sheetViews>
    <sheetView zoomScalePageLayoutView="0" workbookViewId="0" topLeftCell="A38">
      <selection activeCell="W44" sqref="W4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7" width="0.13671875" style="2" hidden="1" customWidth="1"/>
    <col min="18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4" t="s">
        <v>9</v>
      </c>
      <c r="B1" s="215"/>
      <c r="C1" s="215"/>
      <c r="D1" s="215"/>
      <c r="E1" s="215"/>
      <c r="F1" s="216"/>
      <c r="H1" s="214" t="s">
        <v>39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</row>
    <row r="2" spans="1:19" ht="22.5" customHeight="1" thickBot="1">
      <c r="A2" s="214" t="str">
        <f>input1!A2</f>
        <v>ชั้น ม.1/10 (ครูสาลีรัตน์, ครูอภิเดช)</v>
      </c>
      <c r="B2" s="215"/>
      <c r="C2" s="215"/>
      <c r="D2" s="215"/>
      <c r="E2" s="215"/>
      <c r="F2" s="216"/>
      <c r="H2" s="105" t="s">
        <v>20</v>
      </c>
      <c r="I2" s="29"/>
      <c r="J2" s="105" t="s">
        <v>21</v>
      </c>
      <c r="K2" s="29"/>
      <c r="L2" s="105" t="s">
        <v>22</v>
      </c>
      <c r="M2" s="29"/>
      <c r="N2" s="105" t="s">
        <v>23</v>
      </c>
      <c r="O2" s="29"/>
      <c r="P2" s="105" t="s">
        <v>24</v>
      </c>
      <c r="Q2" s="29"/>
      <c r="R2" s="29"/>
      <c r="S2" s="105" t="s">
        <v>25</v>
      </c>
    </row>
    <row r="3" spans="1:19" ht="21.75" thickBot="1">
      <c r="A3" s="118" t="s">
        <v>4</v>
      </c>
      <c r="B3" s="119" t="s">
        <v>3</v>
      </c>
      <c r="C3" s="1" t="s">
        <v>5</v>
      </c>
      <c r="D3" s="3" t="s">
        <v>6</v>
      </c>
      <c r="E3" s="1" t="s">
        <v>7</v>
      </c>
      <c r="F3" s="34" t="s">
        <v>7</v>
      </c>
      <c r="G3" s="106" t="s">
        <v>18</v>
      </c>
      <c r="H3" s="3" t="s">
        <v>19</v>
      </c>
      <c r="I3" s="30" t="s">
        <v>18</v>
      </c>
      <c r="J3" s="32" t="s">
        <v>19</v>
      </c>
      <c r="K3" s="36" t="s">
        <v>18</v>
      </c>
      <c r="L3" s="35" t="s">
        <v>19</v>
      </c>
      <c r="M3" s="106" t="s">
        <v>18</v>
      </c>
      <c r="N3" s="3" t="s">
        <v>19</v>
      </c>
      <c r="O3" s="36" t="s">
        <v>18</v>
      </c>
      <c r="P3" s="31" t="s">
        <v>19</v>
      </c>
      <c r="Q3" s="37"/>
      <c r="R3" s="106" t="s">
        <v>18</v>
      </c>
      <c r="S3" s="3" t="s">
        <v>19</v>
      </c>
    </row>
    <row r="4" spans="1:19" s="6" customFormat="1" ht="18" customHeight="1">
      <c r="A4" s="120" t="s">
        <v>41</v>
      </c>
      <c r="B4" s="121" t="str">
        <f>input1!B4</f>
        <v>1/10</v>
      </c>
      <c r="C4" s="123" t="str">
        <f>input1!C4</f>
        <v>09276</v>
      </c>
      <c r="D4" s="124" t="str">
        <f>input1!D4</f>
        <v>เด็กชายกำแหง  ทองมาก</v>
      </c>
      <c r="E4" s="4">
        <f>input1!E4</f>
        <v>1</v>
      </c>
      <c r="F4" s="125" t="str">
        <f>IF(E4=1,"ชาย",IF(E4=2,"หญิง","-"))</f>
        <v>ชาย</v>
      </c>
      <c r="G4" s="28">
        <f>input2!AF4</f>
        <v>9</v>
      </c>
      <c r="H4" s="19" t="str">
        <f>IF(G4&gt;10,"เสี่ยง/มีปัญหา","ปกติ")</f>
        <v>ปกติ</v>
      </c>
      <c r="I4" s="127">
        <f>input2!AI4</f>
        <v>13</v>
      </c>
      <c r="J4" s="19" t="str">
        <f>IF(I4&gt;9,"เสี่ยง/มีปัญหา","ปกติ")</f>
        <v>เสี่ยง/มีปัญหา</v>
      </c>
      <c r="K4" s="137">
        <f>input2!AM4</f>
        <v>11</v>
      </c>
      <c r="L4" s="19" t="str">
        <f>IF(K4&gt;10,"เสี่ยง/มีปัญหา","ปกติ")</f>
        <v>เสี่ยง/มีปัญหา</v>
      </c>
      <c r="M4" s="22">
        <f>input2!AQ4</f>
        <v>9</v>
      </c>
      <c r="N4" s="19" t="str">
        <f>IF(M4&gt;9,"เสี่ยง/มีปัญหา","ปกติ")</f>
        <v>ปกติ</v>
      </c>
      <c r="O4" s="20">
        <f>input2!AS4</f>
        <v>7</v>
      </c>
      <c r="P4" s="18" t="str">
        <f>IF(O4&gt;10,"มีจุดแข็ง","ไม่มีจุดแข็ง")</f>
        <v>ไม่มีจุดแข็ง</v>
      </c>
      <c r="Q4" s="21">
        <f>G4+I4+K4+M4+O4</f>
        <v>49</v>
      </c>
      <c r="R4" s="127">
        <f>IF(Q4&lt;1,"-",Q4)</f>
        <v>49</v>
      </c>
      <c r="S4" s="121" t="str">
        <f>IF(R4&gt;48,"เสี่ยง/มีปัญหา","ปกติ")</f>
        <v>เสี่ยง/มีปัญหา</v>
      </c>
    </row>
    <row r="5" spans="1:19" s="6" customFormat="1" ht="18" customHeight="1">
      <c r="A5" s="102" t="s">
        <v>42</v>
      </c>
      <c r="B5" s="121" t="str">
        <f>input1!B5</f>
        <v>1/10</v>
      </c>
      <c r="C5" s="123" t="str">
        <f>input1!C5</f>
        <v>09277</v>
      </c>
      <c r="D5" s="124" t="str">
        <f>input1!D5</f>
        <v>เด็กชายจิตริน  ไก่จันทร์</v>
      </c>
      <c r="E5" s="4">
        <f>input1!E5</f>
        <v>1</v>
      </c>
      <c r="F5" s="128" t="str">
        <f aca="true" t="shared" si="0" ref="F5:F20">IF(E5=1,"ชาย",IF(E5=2,"หญิง","-"))</f>
        <v>ชาย</v>
      </c>
      <c r="G5" s="12">
        <f>input2!AF5</f>
        <v>8</v>
      </c>
      <c r="H5" s="19" t="str">
        <f aca="true" t="shared" si="1" ref="H5:H19">IF(G5&gt;10,"เสี่ยง/มีปัญหา","ปกติ")</f>
        <v>ปกติ</v>
      </c>
      <c r="I5" s="130">
        <f>input2!AI5</f>
        <v>15</v>
      </c>
      <c r="J5" s="19" t="str">
        <f aca="true" t="shared" si="2" ref="J5:J19">IF(I5&gt;9,"เสี่ยง/มีปัญหา","ปกติ")</f>
        <v>เสี่ยง/มีปัญหา</v>
      </c>
      <c r="K5" s="9">
        <f>input2!AM5</f>
        <v>13</v>
      </c>
      <c r="L5" s="19" t="str">
        <f aca="true" t="shared" si="3" ref="L5:L19">IF(K5&gt;10,"เสี่ยง/มีปัญหา","ปกติ")</f>
        <v>เสี่ยง/มีปัญหา</v>
      </c>
      <c r="M5" s="11">
        <f>input2!AQ5</f>
        <v>8</v>
      </c>
      <c r="N5" s="19" t="str">
        <f aca="true" t="shared" si="4" ref="N5:N19">IF(M5&gt;9,"เสี่ยง/มีปัญหา","ปกติ")</f>
        <v>ปกติ</v>
      </c>
      <c r="O5" s="9">
        <f>input2!AS5</f>
        <v>5</v>
      </c>
      <c r="P5" s="18" t="str">
        <f aca="true" t="shared" si="5" ref="P5:P19">IF(O5&gt;10,"มีจุดแข็ง","ไม่มีจุดแข็ง")</f>
        <v>ไม่มีจุดแข็ง</v>
      </c>
      <c r="Q5" s="10">
        <f aca="true" t="shared" si="6" ref="Q5:Q19">G5+I5+K5+M5+O5</f>
        <v>49</v>
      </c>
      <c r="R5" s="130">
        <f aca="true" t="shared" si="7" ref="R5:R19">IF(Q5&lt;1,"-",Q5)</f>
        <v>49</v>
      </c>
      <c r="S5" s="121" t="str">
        <f aca="true" t="shared" si="8" ref="S5:S19">IF(R5&gt;48,"เสี่ยง/มีปัญหา","ปกติ")</f>
        <v>เสี่ยง/มีปัญหา</v>
      </c>
    </row>
    <row r="6" spans="1:19" s="6" customFormat="1" ht="18" customHeight="1">
      <c r="A6" s="103" t="s">
        <v>43</v>
      </c>
      <c r="B6" s="121" t="str">
        <f>input1!B6</f>
        <v>1/10</v>
      </c>
      <c r="C6" s="123" t="str">
        <f>input1!C6</f>
        <v>09279</v>
      </c>
      <c r="D6" s="124" t="str">
        <f>input1!D6</f>
        <v>เด็กชายจิรพงศ์  ชนะจอหอ</v>
      </c>
      <c r="E6" s="4">
        <f>input1!E6</f>
        <v>1</v>
      </c>
      <c r="F6" s="128" t="str">
        <f t="shared" si="0"/>
        <v>ชาย</v>
      </c>
      <c r="G6" s="28">
        <f>input2!AF6</f>
        <v>8</v>
      </c>
      <c r="H6" s="19" t="str">
        <f t="shared" si="1"/>
        <v>ปกติ</v>
      </c>
      <c r="I6" s="127">
        <f>input2!AI6</f>
        <v>13</v>
      </c>
      <c r="J6" s="19" t="str">
        <f t="shared" si="2"/>
        <v>เสี่ยง/มีปัญหา</v>
      </c>
      <c r="K6" s="20">
        <f>input2!AM6</f>
        <v>10</v>
      </c>
      <c r="L6" s="19" t="str">
        <f t="shared" si="3"/>
        <v>ปกติ</v>
      </c>
      <c r="M6" s="22">
        <f>input2!AQ6</f>
        <v>8</v>
      </c>
      <c r="N6" s="19" t="str">
        <f t="shared" si="4"/>
        <v>ปกติ</v>
      </c>
      <c r="O6" s="20">
        <f>input2!AS6</f>
        <v>5</v>
      </c>
      <c r="P6" s="18" t="str">
        <f t="shared" si="5"/>
        <v>ไม่มีจุดแข็ง</v>
      </c>
      <c r="Q6" s="10">
        <f t="shared" si="6"/>
        <v>44</v>
      </c>
      <c r="R6" s="130">
        <f t="shared" si="7"/>
        <v>44</v>
      </c>
      <c r="S6" s="121" t="str">
        <f t="shared" si="8"/>
        <v>ปกติ</v>
      </c>
    </row>
    <row r="7" spans="1:19" s="6" customFormat="1" ht="18" customHeight="1">
      <c r="A7" s="101" t="s">
        <v>44</v>
      </c>
      <c r="B7" s="121" t="str">
        <f>input1!B7</f>
        <v>1/10</v>
      </c>
      <c r="C7" s="123" t="str">
        <f>input1!C7</f>
        <v>09280</v>
      </c>
      <c r="D7" s="124" t="str">
        <f>input1!D7</f>
        <v>เด็กชายจิรภัทร  ศรีหาภูธร</v>
      </c>
      <c r="E7" s="4">
        <f>input1!E7</f>
        <v>1</v>
      </c>
      <c r="F7" s="128" t="str">
        <f t="shared" si="0"/>
        <v>ชาย</v>
      </c>
      <c r="G7" s="12">
        <f>input2!AF7</f>
        <v>8</v>
      </c>
      <c r="H7" s="19" t="str">
        <f t="shared" si="1"/>
        <v>ปกติ</v>
      </c>
      <c r="I7" s="130">
        <f>input2!AI7</f>
        <v>13</v>
      </c>
      <c r="J7" s="19" t="str">
        <f t="shared" si="2"/>
        <v>เสี่ยง/มีปัญหา</v>
      </c>
      <c r="K7" s="9">
        <f>input2!AM7</f>
        <v>10</v>
      </c>
      <c r="L7" s="19" t="str">
        <f t="shared" si="3"/>
        <v>ปกติ</v>
      </c>
      <c r="M7" s="11">
        <f>input2!AQ7</f>
        <v>9</v>
      </c>
      <c r="N7" s="19" t="str">
        <f t="shared" si="4"/>
        <v>ปกติ</v>
      </c>
      <c r="O7" s="9">
        <f>input2!AS7</f>
        <v>5</v>
      </c>
      <c r="P7" s="18" t="str">
        <f t="shared" si="5"/>
        <v>ไม่มีจุดแข็ง</v>
      </c>
      <c r="Q7" s="10">
        <f t="shared" si="6"/>
        <v>45</v>
      </c>
      <c r="R7" s="130">
        <f t="shared" si="7"/>
        <v>45</v>
      </c>
      <c r="S7" s="121" t="str">
        <f t="shared" si="8"/>
        <v>ปกติ</v>
      </c>
    </row>
    <row r="8" spans="1:19" s="6" customFormat="1" ht="18" customHeight="1" thickBot="1">
      <c r="A8" s="104" t="s">
        <v>45</v>
      </c>
      <c r="B8" s="122" t="str">
        <f>input1!B8</f>
        <v>1/10</v>
      </c>
      <c r="C8" s="131" t="str">
        <f>input1!C8</f>
        <v>09282</v>
      </c>
      <c r="D8" s="132" t="str">
        <f>input1!D8</f>
        <v>เด็กชายชลธิชาติ  ฮกหล่อ</v>
      </c>
      <c r="E8" s="33">
        <f>input1!E8</f>
        <v>1</v>
      </c>
      <c r="F8" s="133" t="str">
        <f t="shared" si="0"/>
        <v>ชาย</v>
      </c>
      <c r="G8" s="13">
        <f>input2!AF8</f>
        <v>7</v>
      </c>
      <c r="H8" s="24" t="str">
        <f t="shared" si="1"/>
        <v>ปกติ</v>
      </c>
      <c r="I8" s="135">
        <f>input2!AI8</f>
        <v>13</v>
      </c>
      <c r="J8" s="24" t="str">
        <f t="shared" si="2"/>
        <v>เสี่ยง/มีปัญหา</v>
      </c>
      <c r="K8" s="25">
        <f>input2!AM8</f>
        <v>12</v>
      </c>
      <c r="L8" s="24" t="str">
        <f t="shared" si="3"/>
        <v>เสี่ยง/มีปัญหา</v>
      </c>
      <c r="M8" s="27">
        <f>input2!AQ8</f>
        <v>9</v>
      </c>
      <c r="N8" s="24" t="str">
        <f t="shared" si="4"/>
        <v>ปกติ</v>
      </c>
      <c r="O8" s="25">
        <f>input2!AS8</f>
        <v>5</v>
      </c>
      <c r="P8" s="23" t="str">
        <f t="shared" si="5"/>
        <v>ไม่มีจุดแข็ง</v>
      </c>
      <c r="Q8" s="26">
        <f t="shared" si="6"/>
        <v>46</v>
      </c>
      <c r="R8" s="135">
        <f t="shared" si="7"/>
        <v>46</v>
      </c>
      <c r="S8" s="122" t="str">
        <f t="shared" si="8"/>
        <v>ปกติ</v>
      </c>
    </row>
    <row r="9" spans="1:19" s="6" customFormat="1" ht="18" customHeight="1">
      <c r="A9" s="120" t="s">
        <v>46</v>
      </c>
      <c r="B9" s="121" t="str">
        <f>input1!B9</f>
        <v>1/10</v>
      </c>
      <c r="C9" s="123" t="str">
        <f>input1!C9</f>
        <v>09283</v>
      </c>
      <c r="D9" s="124" t="str">
        <f>input1!D9</f>
        <v>เด็กชายไชยณรงค์  บุกขุนทด</v>
      </c>
      <c r="E9" s="4">
        <f>input1!E9</f>
        <v>1</v>
      </c>
      <c r="F9" s="136" t="str">
        <f t="shared" si="0"/>
        <v>ชาย</v>
      </c>
      <c r="G9" s="28">
        <f>input2!AF9</f>
        <v>7</v>
      </c>
      <c r="H9" s="19" t="str">
        <f t="shared" si="1"/>
        <v>ปกติ</v>
      </c>
      <c r="I9" s="127">
        <f>input2!AI9</f>
        <v>12</v>
      </c>
      <c r="J9" s="19" t="str">
        <f t="shared" si="2"/>
        <v>เสี่ยง/มีปัญหา</v>
      </c>
      <c r="K9" s="20">
        <f>input2!AM9</f>
        <v>11</v>
      </c>
      <c r="L9" s="19" t="str">
        <f t="shared" si="3"/>
        <v>เสี่ยง/มีปัญหา</v>
      </c>
      <c r="M9" s="22">
        <f>input2!AQ9</f>
        <v>9</v>
      </c>
      <c r="N9" s="19" t="str">
        <f t="shared" si="4"/>
        <v>ปกติ</v>
      </c>
      <c r="O9" s="20">
        <f>input2!AS9</f>
        <v>5</v>
      </c>
      <c r="P9" s="18" t="str">
        <f t="shared" si="5"/>
        <v>ไม่มีจุดแข็ง</v>
      </c>
      <c r="Q9" s="21">
        <f t="shared" si="6"/>
        <v>44</v>
      </c>
      <c r="R9" s="127">
        <f t="shared" si="7"/>
        <v>44</v>
      </c>
      <c r="S9" s="121" t="str">
        <f t="shared" si="8"/>
        <v>ปกติ</v>
      </c>
    </row>
    <row r="10" spans="1:19" s="6" customFormat="1" ht="18" customHeight="1">
      <c r="A10" s="102" t="s">
        <v>47</v>
      </c>
      <c r="B10" s="121" t="str">
        <f>input1!B10</f>
        <v>1/10</v>
      </c>
      <c r="C10" s="123" t="str">
        <f>input1!C10</f>
        <v>09306</v>
      </c>
      <c r="D10" s="124" t="str">
        <f>input1!D10</f>
        <v>เด็กชายณัฐนันท์  แก้วประเสริฐ</v>
      </c>
      <c r="E10" s="4">
        <f>input1!E10</f>
        <v>1</v>
      </c>
      <c r="F10" s="128" t="str">
        <f t="shared" si="0"/>
        <v>ชาย</v>
      </c>
      <c r="G10" s="28">
        <f>input2!AF10</f>
        <v>7</v>
      </c>
      <c r="H10" s="19" t="str">
        <f t="shared" si="1"/>
        <v>ปกติ</v>
      </c>
      <c r="I10" s="127">
        <f>input2!AI10</f>
        <v>12</v>
      </c>
      <c r="J10" s="19" t="str">
        <f t="shared" si="2"/>
        <v>เสี่ยง/มีปัญหา</v>
      </c>
      <c r="K10" s="20">
        <f>input2!AM10</f>
        <v>10</v>
      </c>
      <c r="L10" s="19" t="str">
        <f t="shared" si="3"/>
        <v>ปกติ</v>
      </c>
      <c r="M10" s="22">
        <f>input2!AQ10</f>
        <v>9</v>
      </c>
      <c r="N10" s="19" t="str">
        <f t="shared" si="4"/>
        <v>ปกติ</v>
      </c>
      <c r="O10" s="20">
        <f>input2!AS10</f>
        <v>5</v>
      </c>
      <c r="P10" s="18" t="str">
        <f t="shared" si="5"/>
        <v>ไม่มีจุดแข็ง</v>
      </c>
      <c r="Q10" s="10">
        <f t="shared" si="6"/>
        <v>43</v>
      </c>
      <c r="R10" s="130">
        <f t="shared" si="7"/>
        <v>43</v>
      </c>
      <c r="S10" s="121" t="str">
        <f t="shared" si="8"/>
        <v>ปกติ</v>
      </c>
    </row>
    <row r="11" spans="1:19" s="6" customFormat="1" ht="18" customHeight="1">
      <c r="A11" s="103" t="s">
        <v>48</v>
      </c>
      <c r="B11" s="121" t="str">
        <f>input1!B11</f>
        <v>1/10</v>
      </c>
      <c r="C11" s="123" t="str">
        <f>input1!C11</f>
        <v>09284</v>
      </c>
      <c r="D11" s="124" t="str">
        <f>input1!D11</f>
        <v>เด็กชายณัฐภัทร  พรหมศรี</v>
      </c>
      <c r="E11" s="4">
        <f>input1!E11</f>
        <v>1</v>
      </c>
      <c r="F11" s="128" t="str">
        <f t="shared" si="0"/>
        <v>ชาย</v>
      </c>
      <c r="G11" s="12">
        <f>input2!AF11</f>
        <v>6</v>
      </c>
      <c r="H11" s="19" t="str">
        <f t="shared" si="1"/>
        <v>ปกติ</v>
      </c>
      <c r="I11" s="130">
        <f>input2!AI11</f>
        <v>12</v>
      </c>
      <c r="J11" s="19" t="str">
        <f t="shared" si="2"/>
        <v>เสี่ยง/มีปัญหา</v>
      </c>
      <c r="K11" s="9">
        <f>input2!AM11</f>
        <v>10</v>
      </c>
      <c r="L11" s="19" t="str">
        <f t="shared" si="3"/>
        <v>ปกติ</v>
      </c>
      <c r="M11" s="11">
        <f>input2!AQ11</f>
        <v>9</v>
      </c>
      <c r="N11" s="19" t="str">
        <f t="shared" si="4"/>
        <v>ปกติ</v>
      </c>
      <c r="O11" s="9">
        <f>input2!AS11</f>
        <v>5</v>
      </c>
      <c r="P11" s="18" t="str">
        <f t="shared" si="5"/>
        <v>ไม่มีจุดแข็ง</v>
      </c>
      <c r="Q11" s="10">
        <f t="shared" si="6"/>
        <v>42</v>
      </c>
      <c r="R11" s="130">
        <f t="shared" si="7"/>
        <v>42</v>
      </c>
      <c r="S11" s="121" t="str">
        <f t="shared" si="8"/>
        <v>ปกติ</v>
      </c>
    </row>
    <row r="12" spans="1:19" s="6" customFormat="1" ht="18" customHeight="1">
      <c r="A12" s="101" t="s">
        <v>49</v>
      </c>
      <c r="B12" s="121" t="str">
        <f>input1!B12</f>
        <v>1/10</v>
      </c>
      <c r="C12" s="123" t="str">
        <f>input1!C12</f>
        <v>09285</v>
      </c>
      <c r="D12" s="124" t="str">
        <f>input1!D12</f>
        <v>เด็กชายณัฐวุฒิ  รามคล้าย</v>
      </c>
      <c r="E12" s="4">
        <f>input1!E12</f>
        <v>1</v>
      </c>
      <c r="F12" s="128" t="str">
        <f t="shared" si="0"/>
        <v>ชาย</v>
      </c>
      <c r="G12" s="28">
        <f>input2!AF12</f>
        <v>7</v>
      </c>
      <c r="H12" s="19" t="str">
        <f t="shared" si="1"/>
        <v>ปกติ</v>
      </c>
      <c r="I12" s="127">
        <f>input2!AI12</f>
        <v>12</v>
      </c>
      <c r="J12" s="19" t="str">
        <f t="shared" si="2"/>
        <v>เสี่ยง/มีปัญหา</v>
      </c>
      <c r="K12" s="20">
        <f>input2!AM12</f>
        <v>11</v>
      </c>
      <c r="L12" s="19" t="str">
        <f t="shared" si="3"/>
        <v>เสี่ยง/มีปัญหา</v>
      </c>
      <c r="M12" s="22">
        <f>input2!AQ12</f>
        <v>9</v>
      </c>
      <c r="N12" s="19" t="str">
        <f t="shared" si="4"/>
        <v>ปกติ</v>
      </c>
      <c r="O12" s="20">
        <f>input2!AS12</f>
        <v>5</v>
      </c>
      <c r="P12" s="18" t="str">
        <f t="shared" si="5"/>
        <v>ไม่มีจุดแข็ง</v>
      </c>
      <c r="Q12" s="10">
        <f t="shared" si="6"/>
        <v>44</v>
      </c>
      <c r="R12" s="130">
        <f t="shared" si="7"/>
        <v>44</v>
      </c>
      <c r="S12" s="121" t="str">
        <f t="shared" si="8"/>
        <v>ปกติ</v>
      </c>
    </row>
    <row r="13" spans="1:19" s="6" customFormat="1" ht="18" customHeight="1" thickBot="1">
      <c r="A13" s="104" t="s">
        <v>50</v>
      </c>
      <c r="B13" s="122" t="str">
        <f>input1!B13</f>
        <v>1/10</v>
      </c>
      <c r="C13" s="131" t="str">
        <f>input1!C13</f>
        <v>09286</v>
      </c>
      <c r="D13" s="132" t="str">
        <f>input1!D13</f>
        <v>เด็กชายติณณภพ  ธนาวุฒิ</v>
      </c>
      <c r="E13" s="33">
        <f>input1!E13</f>
        <v>1</v>
      </c>
      <c r="F13" s="133" t="str">
        <f t="shared" si="0"/>
        <v>ชาย</v>
      </c>
      <c r="G13" s="13">
        <f>input2!AF13</f>
        <v>1</v>
      </c>
      <c r="H13" s="24" t="str">
        <f t="shared" si="1"/>
        <v>ปกติ</v>
      </c>
      <c r="I13" s="135">
        <f>input2!AI13</f>
        <v>13</v>
      </c>
      <c r="J13" s="24" t="str">
        <f t="shared" si="2"/>
        <v>เสี่ยง/มีปัญหา</v>
      </c>
      <c r="K13" s="25">
        <f>input2!AM13</f>
        <v>11</v>
      </c>
      <c r="L13" s="24" t="str">
        <f t="shared" si="3"/>
        <v>เสี่ยง/มีปัญหา</v>
      </c>
      <c r="M13" s="27">
        <f>input2!AQ13</f>
        <v>9</v>
      </c>
      <c r="N13" s="24" t="str">
        <f t="shared" si="4"/>
        <v>ปกติ</v>
      </c>
      <c r="O13" s="25">
        <f>input2!AS13</f>
        <v>5</v>
      </c>
      <c r="P13" s="23" t="str">
        <f t="shared" si="5"/>
        <v>ไม่มีจุดแข็ง</v>
      </c>
      <c r="Q13" s="26">
        <f t="shared" si="6"/>
        <v>39</v>
      </c>
      <c r="R13" s="135">
        <f t="shared" si="7"/>
        <v>39</v>
      </c>
      <c r="S13" s="122" t="str">
        <f t="shared" si="8"/>
        <v>ปกติ</v>
      </c>
    </row>
    <row r="14" spans="1:19" s="6" customFormat="1" ht="18" customHeight="1">
      <c r="A14" s="120" t="s">
        <v>51</v>
      </c>
      <c r="B14" s="121" t="str">
        <f>input1!B14</f>
        <v>1/10</v>
      </c>
      <c r="C14" s="123" t="str">
        <f>input1!C14</f>
        <v>09287</v>
      </c>
      <c r="D14" s="124" t="str">
        <f>input1!D14</f>
        <v>เด็กชายเตชสิทธิ์  เพ็งพิภาค</v>
      </c>
      <c r="E14" s="4">
        <f>input1!E14</f>
        <v>1</v>
      </c>
      <c r="F14" s="136" t="str">
        <f t="shared" si="0"/>
        <v>ชาย</v>
      </c>
      <c r="G14" s="28">
        <f>input2!AF14</f>
        <v>6</v>
      </c>
      <c r="H14" s="19" t="str">
        <f t="shared" si="1"/>
        <v>ปกติ</v>
      </c>
      <c r="I14" s="127">
        <f>input2!AI14</f>
        <v>12</v>
      </c>
      <c r="J14" s="19" t="str">
        <f t="shared" si="2"/>
        <v>เสี่ยง/มีปัญหา</v>
      </c>
      <c r="K14" s="20">
        <f>input2!AM14</f>
        <v>11</v>
      </c>
      <c r="L14" s="19" t="str">
        <f t="shared" si="3"/>
        <v>เสี่ยง/มีปัญหา</v>
      </c>
      <c r="M14" s="22">
        <f>input2!AQ14</f>
        <v>9</v>
      </c>
      <c r="N14" s="19" t="str">
        <f t="shared" si="4"/>
        <v>ปกติ</v>
      </c>
      <c r="O14" s="20">
        <f>input2!AS14</f>
        <v>5</v>
      </c>
      <c r="P14" s="18" t="str">
        <f t="shared" si="5"/>
        <v>ไม่มีจุดแข็ง</v>
      </c>
      <c r="Q14" s="21">
        <f t="shared" si="6"/>
        <v>43</v>
      </c>
      <c r="R14" s="127">
        <f t="shared" si="7"/>
        <v>43</v>
      </c>
      <c r="S14" s="121" t="str">
        <f t="shared" si="8"/>
        <v>ปกติ</v>
      </c>
    </row>
    <row r="15" spans="1:19" s="6" customFormat="1" ht="18" customHeight="1">
      <c r="A15" s="102" t="s">
        <v>52</v>
      </c>
      <c r="B15" s="121" t="str">
        <f>input1!B15</f>
        <v>1/10</v>
      </c>
      <c r="C15" s="123" t="str">
        <f>input1!C15</f>
        <v>09288</v>
      </c>
      <c r="D15" s="124" t="str">
        <f>input1!D15</f>
        <v>เด็กชายธรรมวัฒต์  ดคณา</v>
      </c>
      <c r="E15" s="4">
        <f>input1!E15</f>
        <v>1</v>
      </c>
      <c r="F15" s="128" t="str">
        <f t="shared" si="0"/>
        <v>ชาย</v>
      </c>
      <c r="G15" s="12">
        <f>input2!AF15</f>
        <v>6</v>
      </c>
      <c r="H15" s="19" t="str">
        <f t="shared" si="1"/>
        <v>ปกติ</v>
      </c>
      <c r="I15" s="130">
        <f>input2!AI15</f>
        <v>12</v>
      </c>
      <c r="J15" s="19" t="str">
        <f t="shared" si="2"/>
        <v>เสี่ยง/มีปัญหา</v>
      </c>
      <c r="K15" s="9">
        <f>input2!AM15</f>
        <v>12</v>
      </c>
      <c r="L15" s="19" t="str">
        <f t="shared" si="3"/>
        <v>เสี่ยง/มีปัญหา</v>
      </c>
      <c r="M15" s="11">
        <f>input2!AQ15</f>
        <v>9</v>
      </c>
      <c r="N15" s="19" t="str">
        <f t="shared" si="4"/>
        <v>ปกติ</v>
      </c>
      <c r="O15" s="9">
        <f>input2!AS15</f>
        <v>5</v>
      </c>
      <c r="P15" s="18" t="str">
        <f t="shared" si="5"/>
        <v>ไม่มีจุดแข็ง</v>
      </c>
      <c r="Q15" s="10">
        <f t="shared" si="6"/>
        <v>44</v>
      </c>
      <c r="R15" s="130">
        <f t="shared" si="7"/>
        <v>44</v>
      </c>
      <c r="S15" s="121" t="str">
        <f t="shared" si="8"/>
        <v>ปกติ</v>
      </c>
    </row>
    <row r="16" spans="1:19" s="6" customFormat="1" ht="18" customHeight="1">
      <c r="A16" s="103" t="s">
        <v>53</v>
      </c>
      <c r="B16" s="121" t="str">
        <f>input1!B16</f>
        <v>1/10</v>
      </c>
      <c r="C16" s="123" t="str">
        <f>input1!C16</f>
        <v>09289</v>
      </c>
      <c r="D16" s="124" t="str">
        <f>input1!D16</f>
        <v>เด็กชายธีมากร  น้ำเงิน</v>
      </c>
      <c r="E16" s="4">
        <f>input1!E16</f>
        <v>1</v>
      </c>
      <c r="F16" s="128" t="str">
        <f t="shared" si="0"/>
        <v>ชาย</v>
      </c>
      <c r="G16" s="28">
        <f>input2!AF16</f>
        <v>6</v>
      </c>
      <c r="H16" s="19" t="str">
        <f t="shared" si="1"/>
        <v>ปกติ</v>
      </c>
      <c r="I16" s="127">
        <f>input2!AI16</f>
        <v>12</v>
      </c>
      <c r="J16" s="19" t="str">
        <f t="shared" si="2"/>
        <v>เสี่ยง/มีปัญหา</v>
      </c>
      <c r="K16" s="20">
        <f>input2!AM16</f>
        <v>11</v>
      </c>
      <c r="L16" s="19" t="str">
        <f t="shared" si="3"/>
        <v>เสี่ยง/มีปัญหา</v>
      </c>
      <c r="M16" s="22">
        <f>input2!AQ16</f>
        <v>9</v>
      </c>
      <c r="N16" s="19" t="str">
        <f t="shared" si="4"/>
        <v>ปกติ</v>
      </c>
      <c r="O16" s="20">
        <f>input2!AS16</f>
        <v>5</v>
      </c>
      <c r="P16" s="18" t="str">
        <f t="shared" si="5"/>
        <v>ไม่มีจุดแข็ง</v>
      </c>
      <c r="Q16" s="10">
        <f t="shared" si="6"/>
        <v>43</v>
      </c>
      <c r="R16" s="130">
        <f t="shared" si="7"/>
        <v>43</v>
      </c>
      <c r="S16" s="121" t="str">
        <f t="shared" si="8"/>
        <v>ปกติ</v>
      </c>
    </row>
    <row r="17" spans="1:19" s="6" customFormat="1" ht="18" customHeight="1">
      <c r="A17" s="101" t="s">
        <v>54</v>
      </c>
      <c r="B17" s="121" t="str">
        <f>input1!B17</f>
        <v>1/10</v>
      </c>
      <c r="C17" s="123" t="str">
        <f>input1!C17</f>
        <v>09290</v>
      </c>
      <c r="D17" s="124" t="str">
        <f>input1!D17</f>
        <v>เด็กชายนัทวุฒิ  ลอยดี</v>
      </c>
      <c r="E17" s="4">
        <f>input1!E17</f>
        <v>1</v>
      </c>
      <c r="F17" s="128" t="str">
        <f t="shared" si="0"/>
        <v>ชาย</v>
      </c>
      <c r="G17" s="12">
        <f>input2!AF17</f>
        <v>6</v>
      </c>
      <c r="H17" s="19" t="str">
        <f t="shared" si="1"/>
        <v>ปกติ</v>
      </c>
      <c r="I17" s="130">
        <f>input2!AI17</f>
        <v>12</v>
      </c>
      <c r="J17" s="19" t="str">
        <f t="shared" si="2"/>
        <v>เสี่ยง/มีปัญหา</v>
      </c>
      <c r="K17" s="9">
        <f>input2!AM17</f>
        <v>10</v>
      </c>
      <c r="L17" s="19" t="str">
        <f t="shared" si="3"/>
        <v>ปกติ</v>
      </c>
      <c r="M17" s="11">
        <f>input2!AQ17</f>
        <v>9</v>
      </c>
      <c r="N17" s="19" t="str">
        <f t="shared" si="4"/>
        <v>ปกติ</v>
      </c>
      <c r="O17" s="9">
        <f>input2!AS17</f>
        <v>5</v>
      </c>
      <c r="P17" s="18" t="str">
        <f t="shared" si="5"/>
        <v>ไม่มีจุดแข็ง</v>
      </c>
      <c r="Q17" s="10">
        <f t="shared" si="6"/>
        <v>42</v>
      </c>
      <c r="R17" s="130">
        <f t="shared" si="7"/>
        <v>42</v>
      </c>
      <c r="S17" s="121" t="str">
        <f t="shared" si="8"/>
        <v>ปกติ</v>
      </c>
    </row>
    <row r="18" spans="1:19" s="6" customFormat="1" ht="18" customHeight="1" thickBot="1">
      <c r="A18" s="104" t="s">
        <v>55</v>
      </c>
      <c r="B18" s="122" t="str">
        <f>input1!B18</f>
        <v>1/10</v>
      </c>
      <c r="C18" s="131" t="str">
        <f>input1!C18</f>
        <v>09291</v>
      </c>
      <c r="D18" s="132" t="str">
        <f>input1!D18</f>
        <v>เด็กชายปกรณ์  เดชพร</v>
      </c>
      <c r="E18" s="33">
        <f>input1!E18</f>
        <v>1</v>
      </c>
      <c r="F18" s="133" t="str">
        <f t="shared" si="0"/>
        <v>ชาย</v>
      </c>
      <c r="G18" s="13">
        <f>input2!AF18</f>
        <v>7</v>
      </c>
      <c r="H18" s="24" t="str">
        <f t="shared" si="1"/>
        <v>ปกติ</v>
      </c>
      <c r="I18" s="135">
        <f>input2!AI18</f>
        <v>12</v>
      </c>
      <c r="J18" s="24" t="str">
        <f t="shared" si="2"/>
        <v>เสี่ยง/มีปัญหา</v>
      </c>
      <c r="K18" s="25">
        <f>input2!AM18</f>
        <v>11</v>
      </c>
      <c r="L18" s="24" t="str">
        <f t="shared" si="3"/>
        <v>เสี่ยง/มีปัญหา</v>
      </c>
      <c r="M18" s="27">
        <f>input2!AQ18</f>
        <v>9</v>
      </c>
      <c r="N18" s="24" t="str">
        <f t="shared" si="4"/>
        <v>ปกติ</v>
      </c>
      <c r="O18" s="25">
        <f>input2!AS18</f>
        <v>5</v>
      </c>
      <c r="P18" s="23" t="str">
        <f t="shared" si="5"/>
        <v>ไม่มีจุดแข็ง</v>
      </c>
      <c r="Q18" s="26">
        <f t="shared" si="6"/>
        <v>44</v>
      </c>
      <c r="R18" s="135">
        <f t="shared" si="7"/>
        <v>44</v>
      </c>
      <c r="S18" s="122" t="str">
        <f t="shared" si="8"/>
        <v>ปกติ</v>
      </c>
    </row>
    <row r="19" spans="1:19" s="6" customFormat="1" ht="18" customHeight="1">
      <c r="A19" s="120" t="s">
        <v>56</v>
      </c>
      <c r="B19" s="121" t="str">
        <f>input1!B19</f>
        <v>1/10</v>
      </c>
      <c r="C19" s="123" t="str">
        <f>input1!C19</f>
        <v>09292</v>
      </c>
      <c r="D19" s="124" t="str">
        <f>input1!D19</f>
        <v>เด็กชายปัญญวัฒน์  สังข์ทอง</v>
      </c>
      <c r="E19" s="4">
        <f>input1!E19</f>
        <v>1</v>
      </c>
      <c r="F19" s="125" t="str">
        <f t="shared" si="0"/>
        <v>ชาย</v>
      </c>
      <c r="G19" s="28">
        <f>input2!AF19</f>
        <v>6</v>
      </c>
      <c r="H19" s="19" t="str">
        <f t="shared" si="1"/>
        <v>ปกติ</v>
      </c>
      <c r="I19" s="127">
        <f>input2!AI19</f>
        <v>12</v>
      </c>
      <c r="J19" s="19" t="str">
        <f t="shared" si="2"/>
        <v>เสี่ยง/มีปัญหา</v>
      </c>
      <c r="K19" s="137">
        <f>input2!AM19</f>
        <v>11</v>
      </c>
      <c r="L19" s="19" t="str">
        <f t="shared" si="3"/>
        <v>เสี่ยง/มีปัญหา</v>
      </c>
      <c r="M19" s="22">
        <f>input2!AQ19</f>
        <v>9</v>
      </c>
      <c r="N19" s="19" t="str">
        <f t="shared" si="4"/>
        <v>ปกติ</v>
      </c>
      <c r="O19" s="20">
        <f>input2!AS19</f>
        <v>5</v>
      </c>
      <c r="P19" s="18" t="str">
        <f t="shared" si="5"/>
        <v>ไม่มีจุดแข็ง</v>
      </c>
      <c r="Q19" s="21">
        <f t="shared" si="6"/>
        <v>43</v>
      </c>
      <c r="R19" s="127">
        <f t="shared" si="7"/>
        <v>43</v>
      </c>
      <c r="S19" s="121" t="str">
        <f t="shared" si="8"/>
        <v>ปกติ</v>
      </c>
    </row>
    <row r="20" spans="1:31" s="6" customFormat="1" ht="18" customHeight="1">
      <c r="A20" s="102" t="s">
        <v>12</v>
      </c>
      <c r="B20" s="121" t="str">
        <f>input1!B20</f>
        <v>1/10</v>
      </c>
      <c r="C20" s="123" t="str">
        <f>input1!C20</f>
        <v>09293</v>
      </c>
      <c r="D20" s="124" t="str">
        <f>input1!D20</f>
        <v>เด็กชายปาราเมศ  เครือหวัง</v>
      </c>
      <c r="E20" s="4">
        <f>input1!E20</f>
        <v>1</v>
      </c>
      <c r="F20" s="128" t="str">
        <f t="shared" si="0"/>
        <v>ชาย</v>
      </c>
      <c r="G20" s="12">
        <f>input2!AF20</f>
        <v>6</v>
      </c>
      <c r="H20" s="19" t="str">
        <f aca="true" t="shared" si="9" ref="H20:H28">IF(G20&gt;10,"เสี่ยง/มีปัญหา","ปกติ")</f>
        <v>ปกติ</v>
      </c>
      <c r="I20" s="130">
        <f>input2!AI20</f>
        <v>13</v>
      </c>
      <c r="J20" s="19" t="str">
        <f aca="true" t="shared" si="10" ref="J20:J28">IF(I20&gt;9,"เสี่ยง/มีปัญหา","ปกติ")</f>
        <v>เสี่ยง/มีปัญหา</v>
      </c>
      <c r="K20" s="9">
        <f>input2!AM20</f>
        <v>12</v>
      </c>
      <c r="L20" s="19" t="str">
        <f aca="true" t="shared" si="11" ref="L20:L28">IF(K20&gt;10,"เสี่ยง/มีปัญหา","ปกติ")</f>
        <v>เสี่ยง/มีปัญหา</v>
      </c>
      <c r="M20" s="11">
        <f>input2!AQ20</f>
        <v>9</v>
      </c>
      <c r="N20" s="19" t="str">
        <f aca="true" t="shared" si="12" ref="N20:N28">IF(M20&gt;9,"เสี่ยง/มีปัญหา","ปกติ")</f>
        <v>ปกติ</v>
      </c>
      <c r="O20" s="9">
        <f>input2!AS20</f>
        <v>5</v>
      </c>
      <c r="P20" s="18" t="str">
        <f aca="true" t="shared" si="13" ref="P20:P28">IF(O20&gt;10,"มีจุดแข็ง","ไม่มีจุดแข็ง")</f>
        <v>ไม่มีจุดแข็ง</v>
      </c>
      <c r="Q20" s="10">
        <f aca="true" t="shared" si="14" ref="Q20:Q28">G20+I20+K20+M20+O20</f>
        <v>45</v>
      </c>
      <c r="R20" s="130">
        <f aca="true" t="shared" si="15" ref="R20:R28">IF(Q20&lt;1,"-",Q20)</f>
        <v>45</v>
      </c>
      <c r="S20" s="121" t="str">
        <f aca="true" t="shared" si="16" ref="S20:S28">IF(R20&gt;48,"เสี่ยง/มีปัญหา","ปกติ")</f>
        <v>ปกติ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103" t="s">
        <v>13</v>
      </c>
      <c r="B21" s="121" t="str">
        <f>input1!B21</f>
        <v>1/10</v>
      </c>
      <c r="C21" s="123" t="str">
        <f>input1!C21</f>
        <v>09294</v>
      </c>
      <c r="D21" s="124" t="str">
        <f>input1!D21</f>
        <v>เด็กชายพงศธร  จามจุรี</v>
      </c>
      <c r="E21" s="4">
        <f>input1!E21</f>
        <v>1</v>
      </c>
      <c r="F21" s="128" t="str">
        <f aca="true" t="shared" si="17" ref="F21:F28">IF(E21=1,"ชาย",IF(E21=2,"หญิง","-"))</f>
        <v>ชาย</v>
      </c>
      <c r="G21" s="28">
        <f>input2!AF21</f>
        <v>6</v>
      </c>
      <c r="H21" s="19" t="str">
        <f t="shared" si="9"/>
        <v>ปกติ</v>
      </c>
      <c r="I21" s="127">
        <f>input2!AI21</f>
        <v>13</v>
      </c>
      <c r="J21" s="19" t="str">
        <f t="shared" si="10"/>
        <v>เสี่ยง/มีปัญหา</v>
      </c>
      <c r="K21" s="20">
        <f>input2!AM21</f>
        <v>12</v>
      </c>
      <c r="L21" s="19" t="str">
        <f t="shared" si="11"/>
        <v>เสี่ยง/มีปัญหา</v>
      </c>
      <c r="M21" s="22">
        <f>input2!AQ21</f>
        <v>9</v>
      </c>
      <c r="N21" s="19" t="str">
        <f t="shared" si="12"/>
        <v>ปกติ</v>
      </c>
      <c r="O21" s="20">
        <f>input2!AS21</f>
        <v>5</v>
      </c>
      <c r="P21" s="18" t="str">
        <f t="shared" si="13"/>
        <v>ไม่มีจุดแข็ง</v>
      </c>
      <c r="Q21" s="10">
        <f t="shared" si="14"/>
        <v>45</v>
      </c>
      <c r="R21" s="130">
        <f t="shared" si="15"/>
        <v>45</v>
      </c>
      <c r="S21" s="121" t="str">
        <f t="shared" si="16"/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101" t="s">
        <v>14</v>
      </c>
      <c r="B22" s="121" t="str">
        <f>input1!B22</f>
        <v>1/10</v>
      </c>
      <c r="C22" s="123" t="str">
        <f>input1!C22</f>
        <v>09295</v>
      </c>
      <c r="D22" s="124" t="str">
        <f>input1!D22</f>
        <v>เด็กชายพีรพล  อังษานาม</v>
      </c>
      <c r="E22" s="4">
        <f>input1!E22</f>
        <v>1</v>
      </c>
      <c r="F22" s="128" t="str">
        <f t="shared" si="17"/>
        <v>ชาย</v>
      </c>
      <c r="G22" s="12">
        <f>input2!AF22</f>
        <v>6</v>
      </c>
      <c r="H22" s="19" t="str">
        <f t="shared" si="9"/>
        <v>ปกติ</v>
      </c>
      <c r="I22" s="130">
        <f>input2!AI22</f>
        <v>12</v>
      </c>
      <c r="J22" s="19" t="str">
        <f t="shared" si="10"/>
        <v>เสี่ยง/มีปัญหา</v>
      </c>
      <c r="K22" s="9">
        <f>input2!AM22</f>
        <v>11</v>
      </c>
      <c r="L22" s="19" t="str">
        <f t="shared" si="11"/>
        <v>เสี่ยง/มีปัญหา</v>
      </c>
      <c r="M22" s="11">
        <f>input2!AQ22</f>
        <v>9</v>
      </c>
      <c r="N22" s="19" t="str">
        <f t="shared" si="12"/>
        <v>ปกติ</v>
      </c>
      <c r="O22" s="9">
        <f>input2!AS22</f>
        <v>5</v>
      </c>
      <c r="P22" s="18" t="str">
        <f t="shared" si="13"/>
        <v>ไม่มีจุดแข็ง</v>
      </c>
      <c r="Q22" s="10">
        <f t="shared" si="14"/>
        <v>43</v>
      </c>
      <c r="R22" s="130">
        <f t="shared" si="15"/>
        <v>43</v>
      </c>
      <c r="S22" s="121" t="str">
        <f t="shared" si="16"/>
        <v>ปกติ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104" t="s">
        <v>36</v>
      </c>
      <c r="B23" s="122" t="str">
        <f>input1!B23</f>
        <v>1/10</v>
      </c>
      <c r="C23" s="131" t="str">
        <f>input1!C23</f>
        <v>09296</v>
      </c>
      <c r="D23" s="132" t="str">
        <f>input1!D23</f>
        <v>เด็กชายรณกฤต  ทองสัมฤทธิ์</v>
      </c>
      <c r="E23" s="33">
        <f>input1!E23</f>
        <v>1</v>
      </c>
      <c r="F23" s="133" t="str">
        <f t="shared" si="17"/>
        <v>ชาย</v>
      </c>
      <c r="G23" s="13">
        <f>input2!AF23</f>
        <v>6</v>
      </c>
      <c r="H23" s="24" t="str">
        <f t="shared" si="9"/>
        <v>ปกติ</v>
      </c>
      <c r="I23" s="135">
        <f>input2!AI23</f>
        <v>11</v>
      </c>
      <c r="J23" s="24" t="str">
        <f t="shared" si="10"/>
        <v>เสี่ยง/มีปัญหา</v>
      </c>
      <c r="K23" s="25">
        <f>input2!AM23</f>
        <v>12</v>
      </c>
      <c r="L23" s="24" t="str">
        <f t="shared" si="11"/>
        <v>เสี่ยง/มีปัญหา</v>
      </c>
      <c r="M23" s="27">
        <f>input2!AQ23</f>
        <v>9</v>
      </c>
      <c r="N23" s="24" t="str">
        <f t="shared" si="12"/>
        <v>ปกติ</v>
      </c>
      <c r="O23" s="25">
        <f>input2!AS23</f>
        <v>5</v>
      </c>
      <c r="P23" s="23" t="str">
        <f t="shared" si="13"/>
        <v>ไม่มีจุดแข็ง</v>
      </c>
      <c r="Q23" s="26">
        <f t="shared" si="14"/>
        <v>43</v>
      </c>
      <c r="R23" s="135">
        <f t="shared" si="15"/>
        <v>43</v>
      </c>
      <c r="S23" s="122" t="str">
        <f t="shared" si="16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>
      <c r="A24" s="120" t="s">
        <v>58</v>
      </c>
      <c r="B24" s="121" t="str">
        <f>input1!B24</f>
        <v>1/10</v>
      </c>
      <c r="C24" s="123" t="str">
        <f>input1!C24</f>
        <v>09297</v>
      </c>
      <c r="D24" s="124" t="str">
        <f>input1!D24</f>
        <v>เด็กชายระพีพัฒน์  สุระวิทย์</v>
      </c>
      <c r="E24" s="4">
        <f>input1!E24</f>
        <v>1</v>
      </c>
      <c r="F24" s="136" t="str">
        <f t="shared" si="17"/>
        <v>ชาย</v>
      </c>
      <c r="G24" s="28">
        <f>input2!AF24</f>
        <v>6</v>
      </c>
      <c r="H24" s="19" t="str">
        <f t="shared" si="9"/>
        <v>ปกติ</v>
      </c>
      <c r="I24" s="127">
        <f>input2!AI24</f>
        <v>12</v>
      </c>
      <c r="J24" s="19" t="str">
        <f t="shared" si="10"/>
        <v>เสี่ยง/มีปัญหา</v>
      </c>
      <c r="K24" s="20">
        <f>input2!AM24</f>
        <v>11</v>
      </c>
      <c r="L24" s="19" t="str">
        <f t="shared" si="11"/>
        <v>เสี่ยง/มีปัญหา</v>
      </c>
      <c r="M24" s="22">
        <f>input2!AQ24</f>
        <v>9</v>
      </c>
      <c r="N24" s="19" t="str">
        <f t="shared" si="12"/>
        <v>ปกติ</v>
      </c>
      <c r="O24" s="20">
        <f>input2!AS24</f>
        <v>5</v>
      </c>
      <c r="P24" s="18" t="str">
        <f t="shared" si="13"/>
        <v>ไม่มีจุดแข็ง</v>
      </c>
      <c r="Q24" s="21">
        <f t="shared" si="14"/>
        <v>43</v>
      </c>
      <c r="R24" s="127">
        <f t="shared" si="15"/>
        <v>43</v>
      </c>
      <c r="S24" s="121" t="str">
        <f t="shared" si="16"/>
        <v>ปกติ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8" customHeight="1">
      <c r="A25" s="102" t="s">
        <v>59</v>
      </c>
      <c r="B25" s="121" t="str">
        <f>input1!B25</f>
        <v>1/10</v>
      </c>
      <c r="C25" s="123" t="str">
        <f>input1!C25</f>
        <v>09298</v>
      </c>
      <c r="D25" s="124" t="str">
        <f>input1!D25</f>
        <v>เด็กชายสัภยา  แซ่ย่าง</v>
      </c>
      <c r="E25" s="4">
        <f>input1!E25</f>
        <v>1</v>
      </c>
      <c r="F25" s="128" t="str">
        <f t="shared" si="17"/>
        <v>ชาย</v>
      </c>
      <c r="G25" s="28">
        <f>input2!AF25</f>
        <v>7</v>
      </c>
      <c r="H25" s="19" t="str">
        <f t="shared" si="9"/>
        <v>ปกติ</v>
      </c>
      <c r="I25" s="127">
        <f>input2!AI25</f>
        <v>11</v>
      </c>
      <c r="J25" s="19" t="str">
        <f t="shared" si="10"/>
        <v>เสี่ยง/มีปัญหา</v>
      </c>
      <c r="K25" s="20">
        <f>input2!AM25</f>
        <v>11</v>
      </c>
      <c r="L25" s="19" t="str">
        <f t="shared" si="11"/>
        <v>เสี่ยง/มีปัญหา</v>
      </c>
      <c r="M25" s="22">
        <f>input2!AQ25</f>
        <v>9</v>
      </c>
      <c r="N25" s="19" t="str">
        <f t="shared" si="12"/>
        <v>ปกติ</v>
      </c>
      <c r="O25" s="20">
        <f>input2!AS25</f>
        <v>5</v>
      </c>
      <c r="P25" s="18" t="str">
        <f t="shared" si="13"/>
        <v>ไม่มีจุดแข็ง</v>
      </c>
      <c r="Q25" s="10">
        <f t="shared" si="14"/>
        <v>43</v>
      </c>
      <c r="R25" s="130">
        <f t="shared" si="15"/>
        <v>43</v>
      </c>
      <c r="S25" s="121" t="str">
        <f t="shared" si="16"/>
        <v>ปกติ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18" customHeight="1">
      <c r="A26" s="103" t="s">
        <v>60</v>
      </c>
      <c r="B26" s="121" t="str">
        <f>input1!B26</f>
        <v>1/10</v>
      </c>
      <c r="C26" s="123" t="str">
        <f>input1!C26</f>
        <v>09299</v>
      </c>
      <c r="D26" s="124" t="str">
        <f>input1!D26</f>
        <v>เด็กชายอนุพงศ์  เพชร์หับ</v>
      </c>
      <c r="E26" s="4">
        <f>input1!E26</f>
        <v>1</v>
      </c>
      <c r="F26" s="128" t="str">
        <f t="shared" si="17"/>
        <v>ชาย</v>
      </c>
      <c r="G26" s="12">
        <f>input2!AF26</f>
        <v>6</v>
      </c>
      <c r="H26" s="19" t="str">
        <f t="shared" si="9"/>
        <v>ปกติ</v>
      </c>
      <c r="I26" s="130">
        <f>input2!AI26</f>
        <v>11</v>
      </c>
      <c r="J26" s="19" t="str">
        <f t="shared" si="10"/>
        <v>เสี่ยง/มีปัญหา</v>
      </c>
      <c r="K26" s="9">
        <f>input2!AM26</f>
        <v>10</v>
      </c>
      <c r="L26" s="19" t="str">
        <f t="shared" si="11"/>
        <v>ปกติ</v>
      </c>
      <c r="M26" s="11">
        <f>input2!AQ26</f>
        <v>9</v>
      </c>
      <c r="N26" s="19" t="str">
        <f t="shared" si="12"/>
        <v>ปกติ</v>
      </c>
      <c r="O26" s="9">
        <f>input2!AS26</f>
        <v>5</v>
      </c>
      <c r="P26" s="18" t="str">
        <f t="shared" si="13"/>
        <v>ไม่มีจุดแข็ง</v>
      </c>
      <c r="Q26" s="10">
        <f t="shared" si="14"/>
        <v>41</v>
      </c>
      <c r="R26" s="130">
        <f t="shared" si="15"/>
        <v>41</v>
      </c>
      <c r="S26" s="121" t="str">
        <f t="shared" si="16"/>
        <v>ปกติ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18" customHeight="1">
      <c r="A27" s="101" t="s">
        <v>61</v>
      </c>
      <c r="B27" s="121" t="str">
        <f>input1!B27</f>
        <v>1/10</v>
      </c>
      <c r="C27" s="123" t="str">
        <f>input1!C27</f>
        <v>09300</v>
      </c>
      <c r="D27" s="124" t="str">
        <f>input1!D27</f>
        <v>เด็กชายอภิรักษ์  ชนไธสง</v>
      </c>
      <c r="E27" s="4">
        <f>input1!E27</f>
        <v>1</v>
      </c>
      <c r="F27" s="128" t="str">
        <f t="shared" si="17"/>
        <v>ชาย</v>
      </c>
      <c r="G27" s="28">
        <f>input2!AF27</f>
        <v>6</v>
      </c>
      <c r="H27" s="19" t="str">
        <f t="shared" si="9"/>
        <v>ปกติ</v>
      </c>
      <c r="I27" s="127">
        <f>input2!AI27</f>
        <v>11</v>
      </c>
      <c r="J27" s="19" t="str">
        <f t="shared" si="10"/>
        <v>เสี่ยง/มีปัญหา</v>
      </c>
      <c r="K27" s="20">
        <f>input2!AM27</f>
        <v>10</v>
      </c>
      <c r="L27" s="19" t="str">
        <f t="shared" si="11"/>
        <v>ปกติ</v>
      </c>
      <c r="M27" s="22">
        <f>input2!AQ27</f>
        <v>9</v>
      </c>
      <c r="N27" s="19" t="str">
        <f t="shared" si="12"/>
        <v>ปกติ</v>
      </c>
      <c r="O27" s="20">
        <f>input2!AS27</f>
        <v>5</v>
      </c>
      <c r="P27" s="18" t="str">
        <f t="shared" si="13"/>
        <v>ไม่มีจุดแข็ง</v>
      </c>
      <c r="Q27" s="10">
        <f t="shared" si="14"/>
        <v>41</v>
      </c>
      <c r="R27" s="130">
        <f t="shared" si="15"/>
        <v>41</v>
      </c>
      <c r="S27" s="121" t="str">
        <f t="shared" si="16"/>
        <v>ปกติ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18" customHeight="1" thickBot="1">
      <c r="A28" s="104" t="s">
        <v>62</v>
      </c>
      <c r="B28" s="122" t="str">
        <f>input1!B28</f>
        <v>1/10</v>
      </c>
      <c r="C28" s="131" t="str">
        <f>input1!C28</f>
        <v>09301</v>
      </c>
      <c r="D28" s="132" t="str">
        <f>input1!D28</f>
        <v>เด็กชายอองลี  ศิริบูรณ์</v>
      </c>
      <c r="E28" s="33">
        <f>input1!E28</f>
        <v>1</v>
      </c>
      <c r="F28" s="133" t="str">
        <f t="shared" si="17"/>
        <v>ชาย</v>
      </c>
      <c r="G28" s="13">
        <f>input2!AF28</f>
        <v>6</v>
      </c>
      <c r="H28" s="24" t="str">
        <f t="shared" si="9"/>
        <v>ปกติ</v>
      </c>
      <c r="I28" s="135">
        <f>input2!AI28</f>
        <v>11</v>
      </c>
      <c r="J28" s="24" t="str">
        <f t="shared" si="10"/>
        <v>เสี่ยง/มีปัญหา</v>
      </c>
      <c r="K28" s="25">
        <f>input2!AM28</f>
        <v>11</v>
      </c>
      <c r="L28" s="24" t="str">
        <f t="shared" si="11"/>
        <v>เสี่ยง/มีปัญหา</v>
      </c>
      <c r="M28" s="27">
        <f>input2!AQ28</f>
        <v>9</v>
      </c>
      <c r="N28" s="24" t="str">
        <f t="shared" si="12"/>
        <v>ปกติ</v>
      </c>
      <c r="O28" s="25">
        <f>input2!AS28</f>
        <v>5</v>
      </c>
      <c r="P28" s="23" t="str">
        <f t="shared" si="13"/>
        <v>ไม่มีจุดแข็ง</v>
      </c>
      <c r="Q28" s="26">
        <f t="shared" si="14"/>
        <v>42</v>
      </c>
      <c r="R28" s="135">
        <f t="shared" si="15"/>
        <v>42</v>
      </c>
      <c r="S28" s="122" t="str">
        <f t="shared" si="16"/>
        <v>ปกติ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19" s="6" customFormat="1" ht="18" customHeight="1">
      <c r="A29" s="120" t="s">
        <v>63</v>
      </c>
      <c r="B29" s="121" t="str">
        <f>input1!B29</f>
        <v>1/10</v>
      </c>
      <c r="C29" s="123" t="str">
        <f>input1!C29</f>
        <v>09302</v>
      </c>
      <c r="D29" s="124" t="str">
        <f>input1!D29</f>
        <v>เด็กชายอาซีซัน  บินอับดุลย์ละสะ</v>
      </c>
      <c r="E29" s="4">
        <f>input1!E29</f>
        <v>1</v>
      </c>
      <c r="F29" s="136" t="str">
        <f aca="true" t="shared" si="18" ref="F29:F43">IF(E29=1,"ชาย",IF(E29=2,"หญิง","-"))</f>
        <v>ชาย</v>
      </c>
      <c r="G29" s="28">
        <f>input2!AF29</f>
        <v>6</v>
      </c>
      <c r="H29" s="19" t="str">
        <f aca="true" t="shared" si="19" ref="H29:H43">IF(G29&gt;10,"เสี่ยง/มีปัญหา","ปกติ")</f>
        <v>ปกติ</v>
      </c>
      <c r="I29" s="127">
        <f>input2!AI29</f>
        <v>11</v>
      </c>
      <c r="J29" s="19" t="str">
        <f aca="true" t="shared" si="20" ref="J29:J43">IF(I29&gt;9,"เสี่ยง/มีปัญหา","ปกติ")</f>
        <v>เสี่ยง/มีปัญหา</v>
      </c>
      <c r="K29" s="20">
        <f>input2!AM29</f>
        <v>11</v>
      </c>
      <c r="L29" s="19" t="str">
        <f aca="true" t="shared" si="21" ref="L29:L43">IF(K29&gt;10,"เสี่ยง/มีปัญหา","ปกติ")</f>
        <v>เสี่ยง/มีปัญหา</v>
      </c>
      <c r="M29" s="22">
        <f>input2!AQ29</f>
        <v>9</v>
      </c>
      <c r="N29" s="19" t="str">
        <f aca="true" t="shared" si="22" ref="N29:N43">IF(M29&gt;9,"เสี่ยง/มีปัญหา","ปกติ")</f>
        <v>ปกติ</v>
      </c>
      <c r="O29" s="20">
        <f>input2!AS29</f>
        <v>5</v>
      </c>
      <c r="P29" s="18" t="str">
        <f aca="true" t="shared" si="23" ref="P29:P43">IF(O29&gt;10,"มีจุดแข็ง","ไม่มีจุดแข็ง")</f>
        <v>ไม่มีจุดแข็ง</v>
      </c>
      <c r="Q29" s="21">
        <f aca="true" t="shared" si="24" ref="Q29:Q43">G29+I29+K29+M29+O29</f>
        <v>42</v>
      </c>
      <c r="R29" s="127">
        <f aca="true" t="shared" si="25" ref="R29:R43">IF(Q29&lt;1,"-",Q29)</f>
        <v>42</v>
      </c>
      <c r="S29" s="121" t="str">
        <f aca="true" t="shared" si="26" ref="S29:S43">IF(R29&gt;48,"เสี่ยง/มีปัญหา","ปกติ")</f>
        <v>ปกติ</v>
      </c>
    </row>
    <row r="30" spans="1:19" ht="20.25">
      <c r="A30" s="102" t="s">
        <v>64</v>
      </c>
      <c r="B30" s="121" t="str">
        <f>input1!B30</f>
        <v>1/10</v>
      </c>
      <c r="C30" s="123" t="str">
        <f>input1!C30</f>
        <v>09275</v>
      </c>
      <c r="D30" s="124" t="str">
        <f>input1!D30</f>
        <v>เด็กหญิงกัญญารัตน์  ศรีเจริญ</v>
      </c>
      <c r="E30" s="4">
        <f>input1!E30</f>
        <v>2</v>
      </c>
      <c r="F30" s="128" t="str">
        <f t="shared" si="18"/>
        <v>หญิง</v>
      </c>
      <c r="G30" s="12">
        <f>input2!AF30</f>
        <v>6</v>
      </c>
      <c r="H30" s="19" t="str">
        <f t="shared" si="19"/>
        <v>ปกติ</v>
      </c>
      <c r="I30" s="130">
        <f>input2!AI30</f>
        <v>10</v>
      </c>
      <c r="J30" s="19" t="str">
        <f t="shared" si="20"/>
        <v>เสี่ยง/มีปัญหา</v>
      </c>
      <c r="K30" s="9">
        <f>input2!AM30</f>
        <v>10</v>
      </c>
      <c r="L30" s="19" t="str">
        <f t="shared" si="21"/>
        <v>ปกติ</v>
      </c>
      <c r="M30" s="11">
        <f>input2!AQ30</f>
        <v>9</v>
      </c>
      <c r="N30" s="19" t="str">
        <f t="shared" si="22"/>
        <v>ปกติ</v>
      </c>
      <c r="O30" s="9">
        <f>input2!AS30</f>
        <v>6</v>
      </c>
      <c r="P30" s="18" t="str">
        <f t="shared" si="23"/>
        <v>ไม่มีจุดแข็ง</v>
      </c>
      <c r="Q30" s="10">
        <f t="shared" si="24"/>
        <v>41</v>
      </c>
      <c r="R30" s="130">
        <f t="shared" si="25"/>
        <v>41</v>
      </c>
      <c r="S30" s="121" t="str">
        <f t="shared" si="26"/>
        <v>ปกติ</v>
      </c>
    </row>
    <row r="31" spans="1:19" ht="20.25">
      <c r="A31" s="103" t="s">
        <v>65</v>
      </c>
      <c r="B31" s="121" t="str">
        <f>input1!B31</f>
        <v>1/10</v>
      </c>
      <c r="C31" s="123" t="str">
        <f>input1!C31</f>
        <v>09278</v>
      </c>
      <c r="D31" s="124" t="str">
        <f>input1!D31</f>
        <v>เด็กหญิงจินต์จุฑา  แย้มชื่น</v>
      </c>
      <c r="E31" s="4">
        <f>input1!E31</f>
        <v>2</v>
      </c>
      <c r="F31" s="128" t="str">
        <f t="shared" si="18"/>
        <v>หญิง</v>
      </c>
      <c r="G31" s="28">
        <f>input2!AF31</f>
        <v>6</v>
      </c>
      <c r="H31" s="19" t="str">
        <f t="shared" si="19"/>
        <v>ปกติ</v>
      </c>
      <c r="I31" s="127">
        <f>input2!AI31</f>
        <v>11</v>
      </c>
      <c r="J31" s="19" t="str">
        <f t="shared" si="20"/>
        <v>เสี่ยง/มีปัญหา</v>
      </c>
      <c r="K31" s="20">
        <f>input2!AM31</f>
        <v>11</v>
      </c>
      <c r="L31" s="19" t="str">
        <f t="shared" si="21"/>
        <v>เสี่ยง/มีปัญหา</v>
      </c>
      <c r="M31" s="22">
        <f>input2!AQ31</f>
        <v>9</v>
      </c>
      <c r="N31" s="19" t="str">
        <f t="shared" si="22"/>
        <v>ปกติ</v>
      </c>
      <c r="O31" s="20">
        <f>input2!AS31</f>
        <v>6</v>
      </c>
      <c r="P31" s="18" t="str">
        <f t="shared" si="23"/>
        <v>ไม่มีจุดแข็ง</v>
      </c>
      <c r="Q31" s="10">
        <f t="shared" si="24"/>
        <v>43</v>
      </c>
      <c r="R31" s="130">
        <f t="shared" si="25"/>
        <v>43</v>
      </c>
      <c r="S31" s="121" t="str">
        <f t="shared" si="26"/>
        <v>ปกติ</v>
      </c>
    </row>
    <row r="32" spans="1:19" ht="20.25">
      <c r="A32" s="101" t="s">
        <v>66</v>
      </c>
      <c r="B32" s="121" t="str">
        <f>input1!B32</f>
        <v>1/10</v>
      </c>
      <c r="C32" s="123" t="str">
        <f>input1!C32</f>
        <v>09303</v>
      </c>
      <c r="D32" s="124" t="str">
        <f>input1!D32</f>
        <v>เด็กหญิงเขมจิรา  พลประภาส</v>
      </c>
      <c r="E32" s="4">
        <f>input1!E32</f>
        <v>2</v>
      </c>
      <c r="F32" s="128" t="str">
        <f t="shared" si="18"/>
        <v>หญิง</v>
      </c>
      <c r="G32" s="12">
        <f>input2!AF32</f>
        <v>6</v>
      </c>
      <c r="H32" s="19" t="str">
        <f t="shared" si="19"/>
        <v>ปกติ</v>
      </c>
      <c r="I32" s="130">
        <f>input2!AI32</f>
        <v>12</v>
      </c>
      <c r="J32" s="19" t="str">
        <f t="shared" si="20"/>
        <v>เสี่ยง/มีปัญหา</v>
      </c>
      <c r="K32" s="9">
        <f>input2!AM32</f>
        <v>10</v>
      </c>
      <c r="L32" s="19" t="str">
        <f t="shared" si="21"/>
        <v>ปกติ</v>
      </c>
      <c r="M32" s="11">
        <f>input2!AQ32</f>
        <v>9</v>
      </c>
      <c r="N32" s="19" t="str">
        <f t="shared" si="22"/>
        <v>ปกติ</v>
      </c>
      <c r="O32" s="9">
        <f>input2!AS32</f>
        <v>6</v>
      </c>
      <c r="P32" s="18" t="str">
        <f t="shared" si="23"/>
        <v>ไม่มีจุดแข็ง</v>
      </c>
      <c r="Q32" s="10">
        <f t="shared" si="24"/>
        <v>43</v>
      </c>
      <c r="R32" s="130">
        <f t="shared" si="25"/>
        <v>43</v>
      </c>
      <c r="S32" s="121" t="str">
        <f t="shared" si="26"/>
        <v>ปกติ</v>
      </c>
    </row>
    <row r="33" spans="1:19" ht="21" thickBot="1">
      <c r="A33" s="104" t="s">
        <v>67</v>
      </c>
      <c r="B33" s="122" t="str">
        <f>input1!B33</f>
        <v>1/10</v>
      </c>
      <c r="C33" s="131" t="str">
        <f>input1!C33</f>
        <v>09304</v>
      </c>
      <c r="D33" s="132" t="str">
        <f>input1!D33</f>
        <v>เด็กหญิงจิรภิญญา  แซ่ย่าง</v>
      </c>
      <c r="E33" s="33">
        <f>input1!E33</f>
        <v>2</v>
      </c>
      <c r="F33" s="133" t="str">
        <f t="shared" si="18"/>
        <v>หญิง</v>
      </c>
      <c r="G33" s="13">
        <f>input2!AF33</f>
        <v>6</v>
      </c>
      <c r="H33" s="24" t="str">
        <f t="shared" si="19"/>
        <v>ปกติ</v>
      </c>
      <c r="I33" s="135">
        <f>input2!AI33</f>
        <v>12</v>
      </c>
      <c r="J33" s="24" t="str">
        <f t="shared" si="20"/>
        <v>เสี่ยง/มีปัญหา</v>
      </c>
      <c r="K33" s="25">
        <f>input2!AM33</f>
        <v>11</v>
      </c>
      <c r="L33" s="24" t="str">
        <f t="shared" si="21"/>
        <v>เสี่ยง/มีปัญหา</v>
      </c>
      <c r="M33" s="27">
        <f>input2!AQ33</f>
        <v>9</v>
      </c>
      <c r="N33" s="24" t="str">
        <f t="shared" si="22"/>
        <v>ปกติ</v>
      </c>
      <c r="O33" s="25">
        <f>input2!AS33</f>
        <v>6</v>
      </c>
      <c r="P33" s="23" t="str">
        <f t="shared" si="23"/>
        <v>ไม่มีจุดแข็ง</v>
      </c>
      <c r="Q33" s="26">
        <f t="shared" si="24"/>
        <v>44</v>
      </c>
      <c r="R33" s="135">
        <f t="shared" si="25"/>
        <v>44</v>
      </c>
      <c r="S33" s="122" t="str">
        <f t="shared" si="26"/>
        <v>ปกติ</v>
      </c>
    </row>
    <row r="34" spans="1:19" ht="20.25">
      <c r="A34" s="120" t="s">
        <v>68</v>
      </c>
      <c r="B34" s="121" t="str">
        <f>input1!B34</f>
        <v>1/10</v>
      </c>
      <c r="C34" s="123" t="str">
        <f>input1!C34</f>
        <v>09305</v>
      </c>
      <c r="D34" s="124" t="str">
        <f>input1!D34</f>
        <v>เด็กหญิงชรินรัตน์  คงประเสริฐ</v>
      </c>
      <c r="E34" s="4">
        <f>input1!E34</f>
        <v>2</v>
      </c>
      <c r="F34" s="136" t="str">
        <f t="shared" si="18"/>
        <v>หญิง</v>
      </c>
      <c r="G34" s="28">
        <f>input2!AF34</f>
        <v>7</v>
      </c>
      <c r="H34" s="19" t="str">
        <f t="shared" si="19"/>
        <v>ปกติ</v>
      </c>
      <c r="I34" s="127">
        <f>input2!AI34</f>
        <v>12</v>
      </c>
      <c r="J34" s="19" t="str">
        <f t="shared" si="20"/>
        <v>เสี่ยง/มีปัญหา</v>
      </c>
      <c r="K34" s="20">
        <f>input2!AM34</f>
        <v>11</v>
      </c>
      <c r="L34" s="19" t="str">
        <f t="shared" si="21"/>
        <v>เสี่ยง/มีปัญหา</v>
      </c>
      <c r="M34" s="22">
        <f>input2!AQ34</f>
        <v>10</v>
      </c>
      <c r="N34" s="19" t="str">
        <f t="shared" si="22"/>
        <v>เสี่ยง/มีปัญหา</v>
      </c>
      <c r="O34" s="20">
        <f>input2!AS34</f>
        <v>6</v>
      </c>
      <c r="P34" s="18" t="str">
        <f t="shared" si="23"/>
        <v>ไม่มีจุดแข็ง</v>
      </c>
      <c r="Q34" s="21">
        <f t="shared" si="24"/>
        <v>46</v>
      </c>
      <c r="R34" s="127">
        <f t="shared" si="25"/>
        <v>46</v>
      </c>
      <c r="S34" s="121" t="str">
        <f t="shared" si="26"/>
        <v>ปกติ</v>
      </c>
    </row>
    <row r="35" spans="1:19" ht="20.25">
      <c r="A35" s="102" t="s">
        <v>69</v>
      </c>
      <c r="B35" s="121" t="str">
        <f>input1!B35</f>
        <v>1/10</v>
      </c>
      <c r="C35" s="123" t="str">
        <f>input1!C35</f>
        <v>09307</v>
      </c>
      <c r="D35" s="124" t="str">
        <f>input1!D35</f>
        <v>เด็กหญิงรัตนาภรณ์  เกตุงาม</v>
      </c>
      <c r="E35" s="4">
        <f>input1!E35</f>
        <v>2</v>
      </c>
      <c r="F35" s="128" t="str">
        <f t="shared" si="18"/>
        <v>หญิง</v>
      </c>
      <c r="G35" s="12">
        <f>input2!AF35</f>
        <v>6</v>
      </c>
      <c r="H35" s="19" t="str">
        <f t="shared" si="19"/>
        <v>ปกติ</v>
      </c>
      <c r="I35" s="130">
        <f>input2!AI35</f>
        <v>11</v>
      </c>
      <c r="J35" s="19" t="str">
        <f t="shared" si="20"/>
        <v>เสี่ยง/มีปัญหา</v>
      </c>
      <c r="K35" s="9">
        <f>input2!AM35</f>
        <v>10</v>
      </c>
      <c r="L35" s="19" t="str">
        <f t="shared" si="21"/>
        <v>ปกติ</v>
      </c>
      <c r="M35" s="11">
        <f>input2!AQ35</f>
        <v>9</v>
      </c>
      <c r="N35" s="19" t="str">
        <f t="shared" si="22"/>
        <v>ปกติ</v>
      </c>
      <c r="O35" s="9">
        <f>input2!AS35</f>
        <v>6</v>
      </c>
      <c r="P35" s="18" t="str">
        <f t="shared" si="23"/>
        <v>ไม่มีจุดแข็ง</v>
      </c>
      <c r="Q35" s="10">
        <f t="shared" si="24"/>
        <v>42</v>
      </c>
      <c r="R35" s="130">
        <f t="shared" si="25"/>
        <v>42</v>
      </c>
      <c r="S35" s="121" t="str">
        <f t="shared" si="26"/>
        <v>ปกติ</v>
      </c>
    </row>
    <row r="36" spans="1:19" ht="20.25">
      <c r="A36" s="103" t="s">
        <v>70</v>
      </c>
      <c r="B36" s="121" t="str">
        <f>input1!B36</f>
        <v>1/10</v>
      </c>
      <c r="C36" s="123" t="str">
        <f>input1!C36</f>
        <v>09308</v>
      </c>
      <c r="D36" s="124" t="str">
        <f>input1!D36</f>
        <v>เด็กหญิงวริษา  สุขสม</v>
      </c>
      <c r="E36" s="4">
        <f>input1!E36</f>
        <v>2</v>
      </c>
      <c r="F36" s="128" t="str">
        <f t="shared" si="18"/>
        <v>หญิง</v>
      </c>
      <c r="G36" s="28">
        <f>input2!AF36</f>
        <v>7</v>
      </c>
      <c r="H36" s="19" t="str">
        <f t="shared" si="19"/>
        <v>ปกติ</v>
      </c>
      <c r="I36" s="127">
        <f>input2!AI36</f>
        <v>11</v>
      </c>
      <c r="J36" s="19" t="str">
        <f t="shared" si="20"/>
        <v>เสี่ยง/มีปัญหา</v>
      </c>
      <c r="K36" s="20">
        <f>input2!AM36</f>
        <v>11</v>
      </c>
      <c r="L36" s="19" t="str">
        <f t="shared" si="21"/>
        <v>เสี่ยง/มีปัญหา</v>
      </c>
      <c r="M36" s="22">
        <f>input2!AQ36</f>
        <v>9</v>
      </c>
      <c r="N36" s="19" t="str">
        <f t="shared" si="22"/>
        <v>ปกติ</v>
      </c>
      <c r="O36" s="20">
        <f>input2!AS36</f>
        <v>6</v>
      </c>
      <c r="P36" s="18" t="str">
        <f t="shared" si="23"/>
        <v>ไม่มีจุดแข็ง</v>
      </c>
      <c r="Q36" s="10">
        <f t="shared" si="24"/>
        <v>44</v>
      </c>
      <c r="R36" s="130">
        <f t="shared" si="25"/>
        <v>44</v>
      </c>
      <c r="S36" s="121" t="str">
        <f t="shared" si="26"/>
        <v>ปกติ</v>
      </c>
    </row>
    <row r="37" spans="1:19" ht="20.25">
      <c r="A37" s="101" t="s">
        <v>71</v>
      </c>
      <c r="B37" s="121" t="str">
        <f>input1!B37</f>
        <v>1/10</v>
      </c>
      <c r="C37" s="123" t="str">
        <f>input1!C37</f>
        <v>09309</v>
      </c>
      <c r="D37" s="124" t="str">
        <f>input1!D37</f>
        <v>เด็กหญิงสุภานัน  ดวงมาลา</v>
      </c>
      <c r="E37" s="4">
        <f>input1!E37</f>
        <v>2</v>
      </c>
      <c r="F37" s="128" t="str">
        <f t="shared" si="18"/>
        <v>หญิง</v>
      </c>
      <c r="G37" s="12">
        <f>input2!AF37</f>
        <v>6</v>
      </c>
      <c r="H37" s="19" t="str">
        <f t="shared" si="19"/>
        <v>ปกติ</v>
      </c>
      <c r="I37" s="130">
        <f>input2!AI37</f>
        <v>12</v>
      </c>
      <c r="J37" s="19" t="str">
        <f t="shared" si="20"/>
        <v>เสี่ยง/มีปัญหา</v>
      </c>
      <c r="K37" s="9">
        <f>input2!AM37</f>
        <v>11</v>
      </c>
      <c r="L37" s="19" t="str">
        <f t="shared" si="21"/>
        <v>เสี่ยง/มีปัญหา</v>
      </c>
      <c r="M37" s="11">
        <f>input2!AQ37</f>
        <v>9</v>
      </c>
      <c r="N37" s="19" t="str">
        <f t="shared" si="22"/>
        <v>ปกติ</v>
      </c>
      <c r="O37" s="9">
        <f>input2!AS37</f>
        <v>6</v>
      </c>
      <c r="P37" s="18" t="str">
        <f t="shared" si="23"/>
        <v>ไม่มีจุดแข็ง</v>
      </c>
      <c r="Q37" s="10">
        <f t="shared" si="24"/>
        <v>44</v>
      </c>
      <c r="R37" s="130">
        <f t="shared" si="25"/>
        <v>44</v>
      </c>
      <c r="S37" s="121" t="str">
        <f t="shared" si="26"/>
        <v>ปกติ</v>
      </c>
    </row>
    <row r="38" spans="1:19" ht="21" thickBot="1">
      <c r="A38" s="104" t="s">
        <v>72</v>
      </c>
      <c r="B38" s="122" t="str">
        <f>input1!B38</f>
        <v>1/10</v>
      </c>
      <c r="C38" s="131" t="str">
        <f>input1!C38</f>
        <v>09311</v>
      </c>
      <c r="D38" s="132" t="str">
        <f>input1!D38</f>
        <v>เด็กหญิงอมรรัตน์  ขันวงษ์</v>
      </c>
      <c r="E38" s="33">
        <f>input1!E38</f>
        <v>2</v>
      </c>
      <c r="F38" s="133" t="str">
        <f t="shared" si="18"/>
        <v>หญิง</v>
      </c>
      <c r="G38" s="13">
        <f>input2!AF38</f>
        <v>7</v>
      </c>
      <c r="H38" s="24" t="str">
        <f t="shared" si="19"/>
        <v>ปกติ</v>
      </c>
      <c r="I38" s="135">
        <f>input2!AI38</f>
        <v>11</v>
      </c>
      <c r="J38" s="24" t="str">
        <f t="shared" si="20"/>
        <v>เสี่ยง/มีปัญหา</v>
      </c>
      <c r="K38" s="25">
        <f>input2!AM38</f>
        <v>11</v>
      </c>
      <c r="L38" s="24" t="str">
        <f t="shared" si="21"/>
        <v>เสี่ยง/มีปัญหา</v>
      </c>
      <c r="M38" s="27">
        <f>input2!AQ38</f>
        <v>9</v>
      </c>
      <c r="N38" s="24" t="str">
        <f t="shared" si="22"/>
        <v>ปกติ</v>
      </c>
      <c r="O38" s="25">
        <f>input2!AS38</f>
        <v>6</v>
      </c>
      <c r="P38" s="23" t="str">
        <f t="shared" si="23"/>
        <v>ไม่มีจุดแข็ง</v>
      </c>
      <c r="Q38" s="26">
        <f t="shared" si="24"/>
        <v>44</v>
      </c>
      <c r="R38" s="135">
        <f t="shared" si="25"/>
        <v>44</v>
      </c>
      <c r="S38" s="122" t="str">
        <f t="shared" si="26"/>
        <v>ปกติ</v>
      </c>
    </row>
    <row r="39" spans="1:19" ht="20.25">
      <c r="A39" s="120" t="s">
        <v>73</v>
      </c>
      <c r="B39" s="121" t="str">
        <f>input1!B39</f>
        <v>1/10</v>
      </c>
      <c r="C39" s="123" t="str">
        <f>input1!C39</f>
        <v>09312</v>
      </c>
      <c r="D39" s="124" t="str">
        <f>input1!D39</f>
        <v>เด็กหญิงอัมรัตน์  ลิ่มวงศ์</v>
      </c>
      <c r="E39" s="4">
        <f>input1!E39</f>
        <v>2</v>
      </c>
      <c r="F39" s="125" t="str">
        <f t="shared" si="18"/>
        <v>หญิง</v>
      </c>
      <c r="G39" s="28">
        <f>input2!AF39</f>
        <v>7</v>
      </c>
      <c r="H39" s="19" t="str">
        <f t="shared" si="19"/>
        <v>ปกติ</v>
      </c>
      <c r="I39" s="127">
        <f>input2!AI39</f>
        <v>11</v>
      </c>
      <c r="J39" s="19" t="str">
        <f t="shared" si="20"/>
        <v>เสี่ยง/มีปัญหา</v>
      </c>
      <c r="K39" s="137">
        <f>input2!AM39</f>
        <v>10</v>
      </c>
      <c r="L39" s="19" t="str">
        <f t="shared" si="21"/>
        <v>ปกติ</v>
      </c>
      <c r="M39" s="22">
        <f>input2!AQ39</f>
        <v>9</v>
      </c>
      <c r="N39" s="19" t="str">
        <f t="shared" si="22"/>
        <v>ปกติ</v>
      </c>
      <c r="O39" s="20">
        <f>input2!AS39</f>
        <v>6</v>
      </c>
      <c r="P39" s="18" t="str">
        <f t="shared" si="23"/>
        <v>ไม่มีจุดแข็ง</v>
      </c>
      <c r="Q39" s="21">
        <f t="shared" si="24"/>
        <v>43</v>
      </c>
      <c r="R39" s="127">
        <f t="shared" si="25"/>
        <v>43</v>
      </c>
      <c r="S39" s="121" t="str">
        <f t="shared" si="26"/>
        <v>ปกติ</v>
      </c>
    </row>
    <row r="40" spans="1:19" ht="20.25">
      <c r="A40" s="102" t="s">
        <v>74</v>
      </c>
      <c r="B40" s="121" t="str">
        <f>input1!B40</f>
        <v>1/10</v>
      </c>
      <c r="C40" s="123" t="str">
        <f>input1!C40</f>
        <v>09381</v>
      </c>
      <c r="D40" s="124" t="str">
        <f>input1!D40</f>
        <v>เด็กหญิงสุวรรณี  ศรีโอฬาร</v>
      </c>
      <c r="E40" s="4">
        <f>input1!E40</f>
        <v>2</v>
      </c>
      <c r="F40" s="128" t="str">
        <f t="shared" si="18"/>
        <v>หญิง</v>
      </c>
      <c r="G40" s="12">
        <f>input2!AF40</f>
        <v>7</v>
      </c>
      <c r="H40" s="19" t="str">
        <f t="shared" si="19"/>
        <v>ปกติ</v>
      </c>
      <c r="I40" s="130">
        <f>input2!AI40</f>
        <v>11</v>
      </c>
      <c r="J40" s="19" t="str">
        <f t="shared" si="20"/>
        <v>เสี่ยง/มีปัญหา</v>
      </c>
      <c r="K40" s="9">
        <f>input2!AM40</f>
        <v>11</v>
      </c>
      <c r="L40" s="19" t="str">
        <f t="shared" si="21"/>
        <v>เสี่ยง/มีปัญหา</v>
      </c>
      <c r="M40" s="11">
        <f>input2!AQ40</f>
        <v>9</v>
      </c>
      <c r="N40" s="19" t="str">
        <f t="shared" si="22"/>
        <v>ปกติ</v>
      </c>
      <c r="O40" s="9">
        <f>input2!AS40</f>
        <v>6</v>
      </c>
      <c r="P40" s="18" t="str">
        <f t="shared" si="23"/>
        <v>ไม่มีจุดแข็ง</v>
      </c>
      <c r="Q40" s="10">
        <f t="shared" si="24"/>
        <v>44</v>
      </c>
      <c r="R40" s="130">
        <f t="shared" si="25"/>
        <v>44</v>
      </c>
      <c r="S40" s="121" t="str">
        <f t="shared" si="26"/>
        <v>ปกติ</v>
      </c>
    </row>
    <row r="41" spans="1:19" ht="20.25">
      <c r="A41" s="103" t="s">
        <v>75</v>
      </c>
      <c r="B41" s="121" t="str">
        <f>input1!B41</f>
        <v>1/10</v>
      </c>
      <c r="C41" s="123" t="str">
        <f>input1!C41</f>
        <v>09382</v>
      </c>
      <c r="D41" s="124" t="str">
        <f>input1!D41</f>
        <v>เด็กหญิงสุธาวี  จันทร์อุ่มเหม้า</v>
      </c>
      <c r="E41" s="4">
        <f>input1!E41</f>
        <v>2</v>
      </c>
      <c r="F41" s="128" t="str">
        <f t="shared" si="18"/>
        <v>หญิง</v>
      </c>
      <c r="G41" s="28">
        <f>input2!AF41</f>
        <v>7</v>
      </c>
      <c r="H41" s="19" t="str">
        <f t="shared" si="19"/>
        <v>ปกติ</v>
      </c>
      <c r="I41" s="127">
        <f>input2!AI41</f>
        <v>11</v>
      </c>
      <c r="J41" s="19" t="str">
        <f t="shared" si="20"/>
        <v>เสี่ยง/มีปัญหา</v>
      </c>
      <c r="K41" s="20">
        <f>input2!AM41</f>
        <v>11</v>
      </c>
      <c r="L41" s="19" t="str">
        <f t="shared" si="21"/>
        <v>เสี่ยง/มีปัญหา</v>
      </c>
      <c r="M41" s="22">
        <f>input2!AQ41</f>
        <v>9</v>
      </c>
      <c r="N41" s="19" t="str">
        <f t="shared" si="22"/>
        <v>ปกติ</v>
      </c>
      <c r="O41" s="20">
        <f>input2!AS41</f>
        <v>6</v>
      </c>
      <c r="P41" s="18" t="str">
        <f t="shared" si="23"/>
        <v>ไม่มีจุดแข็ง</v>
      </c>
      <c r="Q41" s="10">
        <f t="shared" si="24"/>
        <v>44</v>
      </c>
      <c r="R41" s="130">
        <f t="shared" si="25"/>
        <v>44</v>
      </c>
      <c r="S41" s="121" t="str">
        <f t="shared" si="26"/>
        <v>ปกติ</v>
      </c>
    </row>
    <row r="42" spans="1:19" ht="20.25">
      <c r="A42" s="101"/>
      <c r="B42" s="121"/>
      <c r="C42" s="123"/>
      <c r="D42" s="124"/>
      <c r="E42" s="4"/>
      <c r="F42" s="128"/>
      <c r="G42" s="12"/>
      <c r="H42" s="19"/>
      <c r="I42" s="130"/>
      <c r="J42" s="19"/>
      <c r="K42" s="9"/>
      <c r="L42" s="19"/>
      <c r="M42" s="11"/>
      <c r="N42" s="19"/>
      <c r="O42" s="9"/>
      <c r="P42" s="18"/>
      <c r="Q42" s="10"/>
      <c r="R42" s="130"/>
      <c r="S42" s="121"/>
    </row>
    <row r="43" spans="1:19" ht="21" thickBot="1">
      <c r="A43" s="104"/>
      <c r="B43" s="122"/>
      <c r="C43" s="131"/>
      <c r="D43" s="132"/>
      <c r="E43" s="33"/>
      <c r="F43" s="133"/>
      <c r="G43" s="13"/>
      <c r="H43" s="24"/>
      <c r="I43" s="135"/>
      <c r="J43" s="24"/>
      <c r="K43" s="25"/>
      <c r="L43" s="24"/>
      <c r="M43" s="27"/>
      <c r="N43" s="24"/>
      <c r="O43" s="25"/>
      <c r="P43" s="23"/>
      <c r="Q43" s="26"/>
      <c r="R43" s="135"/>
      <c r="S43" s="122"/>
    </row>
    <row r="44" spans="1:19" ht="20.25">
      <c r="A44" s="120"/>
      <c r="B44" s="121"/>
      <c r="C44" s="123"/>
      <c r="D44" s="124"/>
      <c r="E44" s="4"/>
      <c r="F44" s="136"/>
      <c r="G44" s="28"/>
      <c r="H44" s="19"/>
      <c r="I44" s="127"/>
      <c r="J44" s="19"/>
      <c r="K44" s="20"/>
      <c r="L44" s="19"/>
      <c r="M44" s="22"/>
      <c r="N44" s="19"/>
      <c r="O44" s="20"/>
      <c r="P44" s="18"/>
      <c r="Q44" s="21"/>
      <c r="R44" s="127"/>
      <c r="S44" s="121"/>
    </row>
    <row r="45" spans="1:19" ht="20.25">
      <c r="A45" s="102"/>
      <c r="B45" s="121"/>
      <c r="C45" s="123"/>
      <c r="D45" s="124"/>
      <c r="E45" s="4"/>
      <c r="F45" s="128"/>
      <c r="G45" s="28"/>
      <c r="H45" s="19"/>
      <c r="I45" s="127"/>
      <c r="J45" s="19"/>
      <c r="K45" s="20"/>
      <c r="L45" s="19"/>
      <c r="M45" s="22"/>
      <c r="N45" s="19"/>
      <c r="O45" s="20"/>
      <c r="P45" s="18"/>
      <c r="Q45" s="10"/>
      <c r="R45" s="130"/>
      <c r="S45" s="121"/>
    </row>
    <row r="46" spans="1:19" ht="20.25">
      <c r="A46" s="103"/>
      <c r="B46" s="121"/>
      <c r="C46" s="123"/>
      <c r="D46" s="124"/>
      <c r="E46" s="4"/>
      <c r="F46" s="128"/>
      <c r="G46" s="12"/>
      <c r="H46" s="19"/>
      <c r="I46" s="130"/>
      <c r="J46" s="19"/>
      <c r="K46" s="9"/>
      <c r="L46" s="19"/>
      <c r="M46" s="11"/>
      <c r="N46" s="19"/>
      <c r="O46" s="9"/>
      <c r="P46" s="18"/>
      <c r="Q46" s="10"/>
      <c r="R46" s="130"/>
      <c r="S46" s="121"/>
    </row>
    <row r="47" spans="1:19" ht="20.25">
      <c r="A47" s="101"/>
      <c r="B47" s="121"/>
      <c r="C47" s="123"/>
      <c r="D47" s="124"/>
      <c r="E47" s="4"/>
      <c r="F47" s="128"/>
      <c r="G47" s="28"/>
      <c r="H47" s="19"/>
      <c r="I47" s="127"/>
      <c r="J47" s="19"/>
      <c r="K47" s="20"/>
      <c r="L47" s="19"/>
      <c r="M47" s="22"/>
      <c r="N47" s="19"/>
      <c r="O47" s="20"/>
      <c r="P47" s="18"/>
      <c r="Q47" s="10"/>
      <c r="R47" s="130"/>
      <c r="S47" s="121"/>
    </row>
    <row r="48" spans="1:19" ht="21" thickBot="1">
      <c r="A48" s="104"/>
      <c r="B48" s="122"/>
      <c r="C48" s="131"/>
      <c r="D48" s="132"/>
      <c r="E48" s="33"/>
      <c r="F48" s="133"/>
      <c r="G48" s="13"/>
      <c r="H48" s="24"/>
      <c r="I48" s="135"/>
      <c r="J48" s="24"/>
      <c r="K48" s="25"/>
      <c r="L48" s="24"/>
      <c r="M48" s="27"/>
      <c r="N48" s="24"/>
      <c r="O48" s="25"/>
      <c r="P48" s="23"/>
      <c r="Q48" s="26"/>
      <c r="R48" s="135"/>
      <c r="S48" s="122"/>
    </row>
    <row r="49" spans="1:19" ht="20.25">
      <c r="A49" s="120"/>
      <c r="B49" s="121"/>
      <c r="C49" s="123"/>
      <c r="D49" s="124"/>
      <c r="E49" s="4"/>
      <c r="F49" s="136"/>
      <c r="G49" s="28"/>
      <c r="H49" s="19"/>
      <c r="I49" s="127"/>
      <c r="J49" s="19"/>
      <c r="K49" s="20"/>
      <c r="L49" s="19"/>
      <c r="M49" s="22"/>
      <c r="N49" s="19"/>
      <c r="O49" s="20"/>
      <c r="P49" s="18"/>
      <c r="Q49" s="21"/>
      <c r="R49" s="127"/>
      <c r="S49" s="121"/>
    </row>
    <row r="50" spans="1:19" ht="20.25">
      <c r="A50" s="102"/>
      <c r="B50" s="121"/>
      <c r="C50" s="123"/>
      <c r="D50" s="124"/>
      <c r="E50" s="4"/>
      <c r="F50" s="128"/>
      <c r="G50" s="12"/>
      <c r="H50" s="19"/>
      <c r="I50" s="130"/>
      <c r="J50" s="19"/>
      <c r="K50" s="9"/>
      <c r="L50" s="19"/>
      <c r="M50" s="11"/>
      <c r="N50" s="19"/>
      <c r="O50" s="9"/>
      <c r="P50" s="18"/>
      <c r="Q50" s="10"/>
      <c r="R50" s="130"/>
      <c r="S50" s="121"/>
    </row>
    <row r="51" spans="1:19" ht="20.25">
      <c r="A51" s="103"/>
      <c r="B51" s="121"/>
      <c r="C51" s="123"/>
      <c r="D51" s="124"/>
      <c r="E51" s="4"/>
      <c r="F51" s="128"/>
      <c r="G51" s="28"/>
      <c r="H51" s="19"/>
      <c r="I51" s="127"/>
      <c r="J51" s="19"/>
      <c r="K51" s="20"/>
      <c r="L51" s="19"/>
      <c r="M51" s="22"/>
      <c r="N51" s="19"/>
      <c r="O51" s="20"/>
      <c r="P51" s="18"/>
      <c r="Q51" s="10"/>
      <c r="R51" s="130"/>
      <c r="S51" s="121"/>
    </row>
    <row r="52" spans="1:19" ht="20.25">
      <c r="A52" s="101"/>
      <c r="B52" s="121"/>
      <c r="C52" s="123"/>
      <c r="D52" s="124"/>
      <c r="E52" s="4"/>
      <c r="F52" s="128"/>
      <c r="G52" s="12"/>
      <c r="H52" s="19"/>
      <c r="I52" s="130"/>
      <c r="J52" s="19"/>
      <c r="K52" s="9"/>
      <c r="L52" s="19"/>
      <c r="M52" s="11"/>
      <c r="N52" s="19"/>
      <c r="O52" s="9"/>
      <c r="P52" s="18"/>
      <c r="Q52" s="10"/>
      <c r="R52" s="130"/>
      <c r="S52" s="121"/>
    </row>
    <row r="53" spans="1:19" ht="21" thickBot="1">
      <c r="A53" s="104"/>
      <c r="B53" s="122"/>
      <c r="C53" s="131"/>
      <c r="D53" s="132"/>
      <c r="E53" s="33"/>
      <c r="F53" s="133"/>
      <c r="G53" s="13"/>
      <c r="H53" s="24"/>
      <c r="I53" s="135"/>
      <c r="J53" s="24"/>
      <c r="K53" s="25"/>
      <c r="L53" s="24"/>
      <c r="M53" s="27"/>
      <c r="N53" s="24"/>
      <c r="O53" s="25"/>
      <c r="P53" s="23"/>
      <c r="Q53" s="26"/>
      <c r="R53" s="135"/>
      <c r="S53" s="122"/>
    </row>
    <row r="55" ht="20.25">
      <c r="J55" s="2" t="s">
        <v>57</v>
      </c>
    </row>
    <row r="56" ht="20.25">
      <c r="L56" s="2" t="str">
        <f>input1!A2</f>
        <v>ชั้น ม.1/10 (ครูสาลีรัตน์, ครูอภิเดช)</v>
      </c>
    </row>
  </sheetData>
  <sheetProtection/>
  <mergeCells count="3">
    <mergeCell ref="A1:F1"/>
    <mergeCell ref="A2:F2"/>
    <mergeCell ref="H1:S1"/>
  </mergeCells>
  <printOptions/>
  <pageMargins left="0.5511811023622047" right="0.15748031496062992" top="0.5905511811023623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E56"/>
  <sheetViews>
    <sheetView zoomScalePageLayoutView="0" workbookViewId="0" topLeftCell="A38">
      <selection activeCell="U44" sqref="U4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4" t="s">
        <v>9</v>
      </c>
      <c r="B1" s="215"/>
      <c r="C1" s="215"/>
      <c r="D1" s="215"/>
      <c r="E1" s="215"/>
      <c r="F1" s="216"/>
      <c r="H1" s="214" t="s">
        <v>40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</row>
    <row r="2" spans="1:19" ht="22.5" customHeight="1" thickBot="1">
      <c r="A2" s="214" t="str">
        <f>input1!A2</f>
        <v>ชั้น ม.1/10 (ครูสาลีรัตน์, ครูอภิเดช)</v>
      </c>
      <c r="B2" s="215"/>
      <c r="C2" s="215"/>
      <c r="D2" s="215"/>
      <c r="E2" s="215"/>
      <c r="F2" s="216"/>
      <c r="H2" s="105" t="s">
        <v>20</v>
      </c>
      <c r="I2" s="29"/>
      <c r="J2" s="105" t="s">
        <v>21</v>
      </c>
      <c r="K2" s="29"/>
      <c r="L2" s="105" t="s">
        <v>22</v>
      </c>
      <c r="M2" s="29"/>
      <c r="N2" s="105" t="s">
        <v>23</v>
      </c>
      <c r="O2" s="29"/>
      <c r="P2" s="105" t="s">
        <v>24</v>
      </c>
      <c r="Q2" s="29"/>
      <c r="R2" s="29"/>
      <c r="S2" s="105" t="s">
        <v>25</v>
      </c>
    </row>
    <row r="3" spans="1:19" ht="21.75" thickBot="1">
      <c r="A3" s="118" t="s">
        <v>4</v>
      </c>
      <c r="B3" s="119" t="s">
        <v>3</v>
      </c>
      <c r="C3" s="1" t="s">
        <v>5</v>
      </c>
      <c r="D3" s="3" t="s">
        <v>6</v>
      </c>
      <c r="E3" s="1" t="s">
        <v>7</v>
      </c>
      <c r="F3" s="3" t="s">
        <v>7</v>
      </c>
      <c r="G3" s="30" t="s">
        <v>18</v>
      </c>
      <c r="H3" s="35" t="s">
        <v>19</v>
      </c>
      <c r="I3" s="106" t="s">
        <v>18</v>
      </c>
      <c r="J3" s="3" t="s">
        <v>19</v>
      </c>
      <c r="K3" s="111" t="s">
        <v>18</v>
      </c>
      <c r="L3" s="3" t="s">
        <v>19</v>
      </c>
      <c r="M3" s="30" t="s">
        <v>18</v>
      </c>
      <c r="N3" s="32" t="s">
        <v>19</v>
      </c>
      <c r="O3" s="36" t="s">
        <v>18</v>
      </c>
      <c r="P3" s="32" t="s">
        <v>19</v>
      </c>
      <c r="Q3" s="111"/>
      <c r="R3" s="30" t="s">
        <v>18</v>
      </c>
      <c r="S3" s="32" t="s">
        <v>19</v>
      </c>
    </row>
    <row r="4" spans="1:19" s="6" customFormat="1" ht="18" customHeight="1">
      <c r="A4" s="120" t="s">
        <v>41</v>
      </c>
      <c r="B4" s="121" t="str">
        <f>input1!B4</f>
        <v>1/10</v>
      </c>
      <c r="C4" s="123" t="str">
        <f>input1!C4</f>
        <v>09276</v>
      </c>
      <c r="D4" s="124" t="str">
        <f>input1!D4</f>
        <v>เด็กชายกำแหง  ทองมาก</v>
      </c>
      <c r="E4" s="4">
        <f>input1!E4</f>
        <v>1</v>
      </c>
      <c r="F4" s="125" t="str">
        <f>IF(E4=1,"ชาย",IF(E4=2,"หญิง","-"))</f>
        <v>ชาย</v>
      </c>
      <c r="G4" s="28">
        <f>input3!AF4</f>
        <v>12</v>
      </c>
      <c r="H4" s="19" t="str">
        <f>IF(G4&gt;10,"เสี่ยง/มีปัญหา","ปกติ")</f>
        <v>เสี่ยง/มีปัญหา</v>
      </c>
      <c r="I4" s="127">
        <f>input3!AI4</f>
        <v>15</v>
      </c>
      <c r="J4" s="19" t="str">
        <f>IF(I4&gt;9,"เสี่ยง/มีปัญหา","ปกติ")</f>
        <v>เสี่ยง/มีปัญหา</v>
      </c>
      <c r="K4" s="20">
        <f>input3!AM4</f>
        <v>9</v>
      </c>
      <c r="L4" s="19" t="str">
        <f>IF(K4&gt;10,"เสี่ยง/มีปัญหา","ปกติ")</f>
        <v>ปกติ</v>
      </c>
      <c r="M4" s="127">
        <f>input3!AQ4</f>
        <v>9</v>
      </c>
      <c r="N4" s="19" t="str">
        <f>IF(M4&gt;9,"เสี่ยง/มีปัญหา","ปกติ")</f>
        <v>ปกติ</v>
      </c>
      <c r="O4" s="20">
        <f>input3!AS4</f>
        <v>7</v>
      </c>
      <c r="P4" s="18" t="str">
        <f>IF(O4&gt;10,"มีจุดแข็ง","ไม่มีจุดแข็ง")</f>
        <v>ไม่มีจุดแข็ง</v>
      </c>
      <c r="Q4" s="4">
        <f>G4+I4+K4+M4+O4</f>
        <v>52</v>
      </c>
      <c r="R4" s="22">
        <f>IF(Q4&lt;1,"-",Q4)</f>
        <v>52</v>
      </c>
      <c r="S4" s="121" t="str">
        <f>IF(R4&gt;48,"เสี่ยง/มีปัญหา","ปกติ")</f>
        <v>เสี่ยง/มีปัญหา</v>
      </c>
    </row>
    <row r="5" spans="1:19" s="6" customFormat="1" ht="18" customHeight="1">
      <c r="A5" s="102" t="s">
        <v>42</v>
      </c>
      <c r="B5" s="121" t="str">
        <f>input1!B5</f>
        <v>1/10</v>
      </c>
      <c r="C5" s="123" t="str">
        <f>input1!C5</f>
        <v>09277</v>
      </c>
      <c r="D5" s="124" t="str">
        <f>input1!D5</f>
        <v>เด็กชายจิตริน  ไก่จันทร์</v>
      </c>
      <c r="E5" s="4">
        <f>input1!E5</f>
        <v>1</v>
      </c>
      <c r="F5" s="128" t="str">
        <f aca="true" t="shared" si="0" ref="F5:F19">IF(E5=1,"ชาย",IF(E5=2,"หญิง","-"))</f>
        <v>ชาย</v>
      </c>
      <c r="G5" s="12">
        <f>input3!AF5</f>
        <v>11</v>
      </c>
      <c r="H5" s="19" t="str">
        <f aca="true" t="shared" si="1" ref="H5:H19">IF(G5&gt;10,"เสี่ยง/มีปัญหา","ปกติ")</f>
        <v>เสี่ยง/มีปัญหา</v>
      </c>
      <c r="I5" s="130">
        <f>input3!AI5</f>
        <v>13</v>
      </c>
      <c r="J5" s="19" t="str">
        <f aca="true" t="shared" si="2" ref="J5:J19">IF(I5&gt;9,"เสี่ยง/มีปัญหา","ปกติ")</f>
        <v>เสี่ยง/มีปัญหา</v>
      </c>
      <c r="K5" s="9">
        <f>input3!AM5</f>
        <v>13</v>
      </c>
      <c r="L5" s="19" t="str">
        <f aca="true" t="shared" si="3" ref="L5:L19">IF(K5&gt;10,"เสี่ยง/มีปัญหา","ปกติ")</f>
        <v>เสี่ยง/มีปัญหา</v>
      </c>
      <c r="M5" s="130">
        <f>input3!AQ5</f>
        <v>8</v>
      </c>
      <c r="N5" s="19" t="str">
        <f aca="true" t="shared" si="4" ref="N5:N19">IF(M5&gt;9,"เสี่ยง/มีปัญหา","ปกติ")</f>
        <v>ปกติ</v>
      </c>
      <c r="O5" s="9">
        <f>input3!AS5</f>
        <v>8</v>
      </c>
      <c r="P5" s="18" t="str">
        <f aca="true" t="shared" si="5" ref="P5:P19">IF(O5&gt;10,"มีจุดแข็ง","ไม่มีจุดแข็ง")</f>
        <v>ไม่มีจุดแข็ง</v>
      </c>
      <c r="Q5" s="7">
        <f aca="true" t="shared" si="6" ref="Q5:Q19">G5+I5+K5+M5+O5</f>
        <v>53</v>
      </c>
      <c r="R5" s="11">
        <f aca="true" t="shared" si="7" ref="R5:R19">IF(Q5&lt;1,"-",Q5)</f>
        <v>53</v>
      </c>
      <c r="S5" s="121" t="str">
        <f aca="true" t="shared" si="8" ref="S5:S19">IF(R5&gt;48,"เสี่ยง/มีปัญหา","ปกติ")</f>
        <v>เสี่ยง/มีปัญหา</v>
      </c>
    </row>
    <row r="6" spans="1:19" s="6" customFormat="1" ht="18" customHeight="1">
      <c r="A6" s="103" t="s">
        <v>43</v>
      </c>
      <c r="B6" s="121" t="str">
        <f>input1!B6</f>
        <v>1/10</v>
      </c>
      <c r="C6" s="123" t="str">
        <f>input1!C6</f>
        <v>09279</v>
      </c>
      <c r="D6" s="124" t="str">
        <f>input1!D6</f>
        <v>เด็กชายจิรพงศ์  ชนะจอหอ</v>
      </c>
      <c r="E6" s="4">
        <f>input1!E6</f>
        <v>1</v>
      </c>
      <c r="F6" s="128" t="str">
        <f t="shared" si="0"/>
        <v>ชาย</v>
      </c>
      <c r="G6" s="28">
        <f>input3!AF6</f>
        <v>9</v>
      </c>
      <c r="H6" s="19" t="str">
        <f t="shared" si="1"/>
        <v>ปกติ</v>
      </c>
      <c r="I6" s="127">
        <f>input3!AI6</f>
        <v>11</v>
      </c>
      <c r="J6" s="19" t="str">
        <f t="shared" si="2"/>
        <v>เสี่ยง/มีปัญหา</v>
      </c>
      <c r="K6" s="20">
        <f>input3!AM6</f>
        <v>12</v>
      </c>
      <c r="L6" s="19" t="str">
        <f t="shared" si="3"/>
        <v>เสี่ยง/มีปัญหา</v>
      </c>
      <c r="M6" s="127">
        <f>input3!AQ6</f>
        <v>10</v>
      </c>
      <c r="N6" s="19" t="str">
        <f t="shared" si="4"/>
        <v>เสี่ยง/มีปัญหา</v>
      </c>
      <c r="O6" s="20">
        <f>input3!AS6</f>
        <v>6</v>
      </c>
      <c r="P6" s="18" t="str">
        <f t="shared" si="5"/>
        <v>ไม่มีจุดแข็ง</v>
      </c>
      <c r="Q6" s="7">
        <f t="shared" si="6"/>
        <v>48</v>
      </c>
      <c r="R6" s="11">
        <f t="shared" si="7"/>
        <v>48</v>
      </c>
      <c r="S6" s="121" t="str">
        <f t="shared" si="8"/>
        <v>ปกติ</v>
      </c>
    </row>
    <row r="7" spans="1:19" s="6" customFormat="1" ht="18" customHeight="1">
      <c r="A7" s="101" t="s">
        <v>44</v>
      </c>
      <c r="B7" s="121" t="str">
        <f>input1!B7</f>
        <v>1/10</v>
      </c>
      <c r="C7" s="123" t="str">
        <f>input1!C7</f>
        <v>09280</v>
      </c>
      <c r="D7" s="124" t="str">
        <f>input1!D7</f>
        <v>เด็กชายจิรภัทร  ศรีหาภูธร</v>
      </c>
      <c r="E7" s="4">
        <f>input1!E7</f>
        <v>1</v>
      </c>
      <c r="F7" s="128" t="str">
        <f t="shared" si="0"/>
        <v>ชาย</v>
      </c>
      <c r="G7" s="12">
        <f>input3!AF7</f>
        <v>9</v>
      </c>
      <c r="H7" s="19" t="str">
        <f t="shared" si="1"/>
        <v>ปกติ</v>
      </c>
      <c r="I7" s="130">
        <f>input3!AI7</f>
        <v>10</v>
      </c>
      <c r="J7" s="19" t="str">
        <f t="shared" si="2"/>
        <v>เสี่ยง/มีปัญหา</v>
      </c>
      <c r="K7" s="9">
        <f>input3!AM7</f>
        <v>9</v>
      </c>
      <c r="L7" s="19" t="str">
        <f t="shared" si="3"/>
        <v>ปกติ</v>
      </c>
      <c r="M7" s="130">
        <f>input3!AQ7</f>
        <v>7</v>
      </c>
      <c r="N7" s="19" t="str">
        <f t="shared" si="4"/>
        <v>ปกติ</v>
      </c>
      <c r="O7" s="9">
        <f>input3!AS7</f>
        <v>10</v>
      </c>
      <c r="P7" s="18" t="str">
        <f t="shared" si="5"/>
        <v>ไม่มีจุดแข็ง</v>
      </c>
      <c r="Q7" s="7">
        <f t="shared" si="6"/>
        <v>45</v>
      </c>
      <c r="R7" s="11">
        <f t="shared" si="7"/>
        <v>45</v>
      </c>
      <c r="S7" s="121" t="str">
        <f t="shared" si="8"/>
        <v>ปกติ</v>
      </c>
    </row>
    <row r="8" spans="1:19" s="6" customFormat="1" ht="18" customHeight="1" thickBot="1">
      <c r="A8" s="104" t="s">
        <v>45</v>
      </c>
      <c r="B8" s="122" t="str">
        <f>input1!B8</f>
        <v>1/10</v>
      </c>
      <c r="C8" s="131" t="str">
        <f>input1!C8</f>
        <v>09282</v>
      </c>
      <c r="D8" s="132" t="str">
        <f>input1!D8</f>
        <v>เด็กชายชลธิชาติ  ฮกหล่อ</v>
      </c>
      <c r="E8" s="33">
        <f>input1!E8</f>
        <v>1</v>
      </c>
      <c r="F8" s="133" t="str">
        <f t="shared" si="0"/>
        <v>ชาย</v>
      </c>
      <c r="G8" s="13">
        <f>input3!AF8</f>
        <v>11</v>
      </c>
      <c r="H8" s="24" t="str">
        <f t="shared" si="1"/>
        <v>เสี่ยง/มีปัญหา</v>
      </c>
      <c r="I8" s="135">
        <f>input3!AI8</f>
        <v>15</v>
      </c>
      <c r="J8" s="24" t="str">
        <f t="shared" si="2"/>
        <v>เสี่ยง/มีปัญหา</v>
      </c>
      <c r="K8" s="25">
        <f>input3!AM8</f>
        <v>9</v>
      </c>
      <c r="L8" s="24" t="str">
        <f t="shared" si="3"/>
        <v>ปกติ</v>
      </c>
      <c r="M8" s="135">
        <f>input3!AQ8</f>
        <v>10</v>
      </c>
      <c r="N8" s="24" t="str">
        <f t="shared" si="4"/>
        <v>เสี่ยง/มีปัญหา</v>
      </c>
      <c r="O8" s="25">
        <f>input3!AS8</f>
        <v>8</v>
      </c>
      <c r="P8" s="23" t="str">
        <f t="shared" si="5"/>
        <v>ไม่มีจุดแข็ง</v>
      </c>
      <c r="Q8" s="8">
        <f t="shared" si="6"/>
        <v>53</v>
      </c>
      <c r="R8" s="27">
        <f t="shared" si="7"/>
        <v>53</v>
      </c>
      <c r="S8" s="122" t="str">
        <f t="shared" si="8"/>
        <v>เสี่ยง/มีปัญหา</v>
      </c>
    </row>
    <row r="9" spans="1:19" s="6" customFormat="1" ht="18" customHeight="1">
      <c r="A9" s="120" t="s">
        <v>46</v>
      </c>
      <c r="B9" s="121" t="str">
        <f>input1!B9</f>
        <v>1/10</v>
      </c>
      <c r="C9" s="123" t="str">
        <f>input1!C9</f>
        <v>09283</v>
      </c>
      <c r="D9" s="124" t="str">
        <f>input1!D9</f>
        <v>เด็กชายไชยณรงค์  บุกขุนทด</v>
      </c>
      <c r="E9" s="4">
        <f>input1!E9</f>
        <v>1</v>
      </c>
      <c r="F9" s="136" t="str">
        <f t="shared" si="0"/>
        <v>ชาย</v>
      </c>
      <c r="G9" s="28">
        <f>input3!AF9</f>
        <v>11</v>
      </c>
      <c r="H9" s="19" t="str">
        <f t="shared" si="1"/>
        <v>เสี่ยง/มีปัญหา</v>
      </c>
      <c r="I9" s="127">
        <f>input3!AI9</f>
        <v>15</v>
      </c>
      <c r="J9" s="19" t="str">
        <f t="shared" si="2"/>
        <v>เสี่ยง/มีปัญหา</v>
      </c>
      <c r="K9" s="20">
        <f>input3!AM9</f>
        <v>10</v>
      </c>
      <c r="L9" s="19" t="str">
        <f t="shared" si="3"/>
        <v>ปกติ</v>
      </c>
      <c r="M9" s="127">
        <f>input3!AQ9</f>
        <v>11</v>
      </c>
      <c r="N9" s="19" t="str">
        <f t="shared" si="4"/>
        <v>เสี่ยง/มีปัญหา</v>
      </c>
      <c r="O9" s="20">
        <f>input3!AS9</f>
        <v>5</v>
      </c>
      <c r="P9" s="18" t="str">
        <f t="shared" si="5"/>
        <v>ไม่มีจุดแข็ง</v>
      </c>
      <c r="Q9" s="4">
        <f t="shared" si="6"/>
        <v>52</v>
      </c>
      <c r="R9" s="22">
        <f t="shared" si="7"/>
        <v>52</v>
      </c>
      <c r="S9" s="121" t="str">
        <f t="shared" si="8"/>
        <v>เสี่ยง/มีปัญหา</v>
      </c>
    </row>
    <row r="10" spans="1:19" s="6" customFormat="1" ht="18" customHeight="1">
      <c r="A10" s="102" t="s">
        <v>47</v>
      </c>
      <c r="B10" s="121" t="str">
        <f>input1!B10</f>
        <v>1/10</v>
      </c>
      <c r="C10" s="123" t="str">
        <f>input1!C10</f>
        <v>09306</v>
      </c>
      <c r="D10" s="124" t="str">
        <f>input1!D10</f>
        <v>เด็กชายณัฐนันท์  แก้วประเสริฐ</v>
      </c>
      <c r="E10" s="4">
        <f>input1!E10</f>
        <v>1</v>
      </c>
      <c r="F10" s="128" t="str">
        <f t="shared" si="0"/>
        <v>ชาย</v>
      </c>
      <c r="G10" s="28">
        <f>input3!AF10</f>
        <v>8</v>
      </c>
      <c r="H10" s="19" t="str">
        <f t="shared" si="1"/>
        <v>ปกติ</v>
      </c>
      <c r="I10" s="127">
        <f>input3!AI10</f>
        <v>14</v>
      </c>
      <c r="J10" s="19" t="str">
        <f t="shared" si="2"/>
        <v>เสี่ยง/มีปัญหา</v>
      </c>
      <c r="K10" s="20">
        <f>input3!AM10</f>
        <v>13</v>
      </c>
      <c r="L10" s="19" t="str">
        <f t="shared" si="3"/>
        <v>เสี่ยง/มีปัญหา</v>
      </c>
      <c r="M10" s="127">
        <f>input3!AQ10</f>
        <v>9</v>
      </c>
      <c r="N10" s="19" t="str">
        <f t="shared" si="4"/>
        <v>ปกติ</v>
      </c>
      <c r="O10" s="20">
        <f>input3!AS10</f>
        <v>5</v>
      </c>
      <c r="P10" s="18" t="str">
        <f t="shared" si="5"/>
        <v>ไม่มีจุดแข็ง</v>
      </c>
      <c r="Q10" s="7">
        <f t="shared" si="6"/>
        <v>49</v>
      </c>
      <c r="R10" s="11">
        <f t="shared" si="7"/>
        <v>49</v>
      </c>
      <c r="S10" s="121" t="str">
        <f t="shared" si="8"/>
        <v>เสี่ยง/มีปัญหา</v>
      </c>
    </row>
    <row r="11" spans="1:19" s="6" customFormat="1" ht="18" customHeight="1">
      <c r="A11" s="103" t="s">
        <v>48</v>
      </c>
      <c r="B11" s="121" t="str">
        <f>input1!B11</f>
        <v>1/10</v>
      </c>
      <c r="C11" s="123" t="str">
        <f>input1!C11</f>
        <v>09284</v>
      </c>
      <c r="D11" s="124" t="str">
        <f>input1!D11</f>
        <v>เด็กชายณัฐภัทร  พรหมศรี</v>
      </c>
      <c r="E11" s="4">
        <f>input1!E11</f>
        <v>1</v>
      </c>
      <c r="F11" s="128" t="str">
        <f t="shared" si="0"/>
        <v>ชาย</v>
      </c>
      <c r="G11" s="12">
        <f>input3!AF11</f>
        <v>10</v>
      </c>
      <c r="H11" s="19" t="str">
        <f t="shared" si="1"/>
        <v>ปกติ</v>
      </c>
      <c r="I11" s="130">
        <f>input3!AI11</f>
        <v>15</v>
      </c>
      <c r="J11" s="19" t="str">
        <f t="shared" si="2"/>
        <v>เสี่ยง/มีปัญหา</v>
      </c>
      <c r="K11" s="9">
        <f>input3!AM11</f>
        <v>12</v>
      </c>
      <c r="L11" s="19" t="str">
        <f t="shared" si="3"/>
        <v>เสี่ยง/มีปัญหา</v>
      </c>
      <c r="M11" s="130">
        <f>input3!AQ11</f>
        <v>9</v>
      </c>
      <c r="N11" s="19" t="str">
        <f t="shared" si="4"/>
        <v>ปกติ</v>
      </c>
      <c r="O11" s="9">
        <f>input3!AS11</f>
        <v>6</v>
      </c>
      <c r="P11" s="18" t="str">
        <f t="shared" si="5"/>
        <v>ไม่มีจุดแข็ง</v>
      </c>
      <c r="Q11" s="7">
        <f t="shared" si="6"/>
        <v>52</v>
      </c>
      <c r="R11" s="11">
        <f t="shared" si="7"/>
        <v>52</v>
      </c>
      <c r="S11" s="121" t="str">
        <f t="shared" si="8"/>
        <v>เสี่ยง/มีปัญหา</v>
      </c>
    </row>
    <row r="12" spans="1:19" s="6" customFormat="1" ht="18" customHeight="1">
      <c r="A12" s="101" t="s">
        <v>49</v>
      </c>
      <c r="B12" s="121" t="str">
        <f>input1!B12</f>
        <v>1/10</v>
      </c>
      <c r="C12" s="123" t="str">
        <f>input1!C12</f>
        <v>09285</v>
      </c>
      <c r="D12" s="124" t="str">
        <f>input1!D12</f>
        <v>เด็กชายณัฐวุฒิ  รามคล้าย</v>
      </c>
      <c r="E12" s="4">
        <f>input1!E12</f>
        <v>1</v>
      </c>
      <c r="F12" s="128" t="str">
        <f t="shared" si="0"/>
        <v>ชาย</v>
      </c>
      <c r="G12" s="28">
        <f>input3!AF12</f>
        <v>11</v>
      </c>
      <c r="H12" s="19" t="str">
        <f t="shared" si="1"/>
        <v>เสี่ยง/มีปัญหา</v>
      </c>
      <c r="I12" s="127">
        <f>input3!AI12</f>
        <v>10</v>
      </c>
      <c r="J12" s="19" t="str">
        <f t="shared" si="2"/>
        <v>เสี่ยง/มีปัญหา</v>
      </c>
      <c r="K12" s="20">
        <f>input3!AM12</f>
        <v>11</v>
      </c>
      <c r="L12" s="19" t="str">
        <f t="shared" si="3"/>
        <v>เสี่ยง/มีปัญหา</v>
      </c>
      <c r="M12" s="127">
        <f>input3!AQ12</f>
        <v>8</v>
      </c>
      <c r="N12" s="19" t="str">
        <f t="shared" si="4"/>
        <v>ปกติ</v>
      </c>
      <c r="O12" s="20">
        <f>input3!AS12</f>
        <v>11</v>
      </c>
      <c r="P12" s="18" t="str">
        <f t="shared" si="5"/>
        <v>มีจุดแข็ง</v>
      </c>
      <c r="Q12" s="7">
        <f t="shared" si="6"/>
        <v>51</v>
      </c>
      <c r="R12" s="11">
        <f t="shared" si="7"/>
        <v>51</v>
      </c>
      <c r="S12" s="121" t="str">
        <f t="shared" si="8"/>
        <v>เสี่ยง/มีปัญหา</v>
      </c>
    </row>
    <row r="13" spans="1:19" s="6" customFormat="1" ht="18" customHeight="1" thickBot="1">
      <c r="A13" s="104" t="s">
        <v>50</v>
      </c>
      <c r="B13" s="122" t="str">
        <f>input1!B13</f>
        <v>1/10</v>
      </c>
      <c r="C13" s="131" t="str">
        <f>input1!C13</f>
        <v>09286</v>
      </c>
      <c r="D13" s="132" t="str">
        <f>input1!D13</f>
        <v>เด็กชายติณณภพ  ธนาวุฒิ</v>
      </c>
      <c r="E13" s="33">
        <f>input1!E13</f>
        <v>1</v>
      </c>
      <c r="F13" s="133" t="str">
        <f t="shared" si="0"/>
        <v>ชาย</v>
      </c>
      <c r="G13" s="13">
        <f>input3!AF13</f>
        <v>11</v>
      </c>
      <c r="H13" s="24" t="str">
        <f t="shared" si="1"/>
        <v>เสี่ยง/มีปัญหา</v>
      </c>
      <c r="I13" s="135">
        <f>input3!AI13</f>
        <v>14</v>
      </c>
      <c r="J13" s="24" t="str">
        <f t="shared" si="2"/>
        <v>เสี่ยง/มีปัญหา</v>
      </c>
      <c r="K13" s="25">
        <f>input3!AM13</f>
        <v>13</v>
      </c>
      <c r="L13" s="24" t="str">
        <f t="shared" si="3"/>
        <v>เสี่ยง/มีปัญหา</v>
      </c>
      <c r="M13" s="135">
        <f>input3!AQ13</f>
        <v>9</v>
      </c>
      <c r="N13" s="24" t="str">
        <f t="shared" si="4"/>
        <v>ปกติ</v>
      </c>
      <c r="O13" s="25">
        <f>input3!AS13</f>
        <v>5</v>
      </c>
      <c r="P13" s="23" t="str">
        <f t="shared" si="5"/>
        <v>ไม่มีจุดแข็ง</v>
      </c>
      <c r="Q13" s="8">
        <f t="shared" si="6"/>
        <v>52</v>
      </c>
      <c r="R13" s="27">
        <f t="shared" si="7"/>
        <v>52</v>
      </c>
      <c r="S13" s="122" t="str">
        <f t="shared" si="8"/>
        <v>เสี่ยง/มีปัญหา</v>
      </c>
    </row>
    <row r="14" spans="1:19" s="6" customFormat="1" ht="18" customHeight="1">
      <c r="A14" s="120" t="s">
        <v>51</v>
      </c>
      <c r="B14" s="121" t="str">
        <f>input1!B14</f>
        <v>1/10</v>
      </c>
      <c r="C14" s="123" t="str">
        <f>input1!C14</f>
        <v>09287</v>
      </c>
      <c r="D14" s="124" t="str">
        <f>input1!D14</f>
        <v>เด็กชายเตชสิทธิ์  เพ็งพิภาค</v>
      </c>
      <c r="E14" s="4">
        <f>input1!E14</f>
        <v>1</v>
      </c>
      <c r="F14" s="136" t="str">
        <f t="shared" si="0"/>
        <v>ชาย</v>
      </c>
      <c r="G14" s="28">
        <f>input3!AF14</f>
        <v>9</v>
      </c>
      <c r="H14" s="19" t="str">
        <f t="shared" si="1"/>
        <v>ปกติ</v>
      </c>
      <c r="I14" s="127">
        <f>input3!AI14</f>
        <v>9</v>
      </c>
      <c r="J14" s="19" t="str">
        <f t="shared" si="2"/>
        <v>ปกติ</v>
      </c>
      <c r="K14" s="20">
        <f>input3!AM14</f>
        <v>9</v>
      </c>
      <c r="L14" s="19" t="str">
        <f t="shared" si="3"/>
        <v>ปกติ</v>
      </c>
      <c r="M14" s="127">
        <f>input3!AQ14</f>
        <v>9</v>
      </c>
      <c r="N14" s="19" t="str">
        <f t="shared" si="4"/>
        <v>ปกติ</v>
      </c>
      <c r="O14" s="20">
        <f>input3!AS14</f>
        <v>8</v>
      </c>
      <c r="P14" s="18" t="str">
        <f t="shared" si="5"/>
        <v>ไม่มีจุดแข็ง</v>
      </c>
      <c r="Q14" s="4">
        <f t="shared" si="6"/>
        <v>44</v>
      </c>
      <c r="R14" s="22">
        <f t="shared" si="7"/>
        <v>44</v>
      </c>
      <c r="S14" s="121" t="str">
        <f t="shared" si="8"/>
        <v>ปกติ</v>
      </c>
    </row>
    <row r="15" spans="1:19" s="6" customFormat="1" ht="18" customHeight="1">
      <c r="A15" s="102" t="s">
        <v>52</v>
      </c>
      <c r="B15" s="121" t="str">
        <f>input1!B15</f>
        <v>1/10</v>
      </c>
      <c r="C15" s="123" t="str">
        <f>input1!C15</f>
        <v>09288</v>
      </c>
      <c r="D15" s="124" t="str">
        <f>input1!D15</f>
        <v>เด็กชายธรรมวัฒต์  ดคณา</v>
      </c>
      <c r="E15" s="4">
        <f>input1!E15</f>
        <v>1</v>
      </c>
      <c r="F15" s="128" t="str">
        <f t="shared" si="0"/>
        <v>ชาย</v>
      </c>
      <c r="G15" s="12">
        <f>input3!AF15</f>
        <v>12</v>
      </c>
      <c r="H15" s="19" t="str">
        <f t="shared" si="1"/>
        <v>เสี่ยง/มีปัญหา</v>
      </c>
      <c r="I15" s="130">
        <f>input3!AI15</f>
        <v>9</v>
      </c>
      <c r="J15" s="19" t="str">
        <f t="shared" si="2"/>
        <v>ปกติ</v>
      </c>
      <c r="K15" s="9">
        <f>input3!AM15</f>
        <v>8</v>
      </c>
      <c r="L15" s="19" t="str">
        <f t="shared" si="3"/>
        <v>ปกติ</v>
      </c>
      <c r="M15" s="130">
        <f>input3!AQ15</f>
        <v>10</v>
      </c>
      <c r="N15" s="19" t="str">
        <f t="shared" si="4"/>
        <v>เสี่ยง/มีปัญหา</v>
      </c>
      <c r="O15" s="9">
        <f>input3!AS15</f>
        <v>9</v>
      </c>
      <c r="P15" s="18" t="str">
        <f t="shared" si="5"/>
        <v>ไม่มีจุดแข็ง</v>
      </c>
      <c r="Q15" s="7">
        <f t="shared" si="6"/>
        <v>48</v>
      </c>
      <c r="R15" s="11">
        <f t="shared" si="7"/>
        <v>48</v>
      </c>
      <c r="S15" s="121" t="str">
        <f t="shared" si="8"/>
        <v>ปกติ</v>
      </c>
    </row>
    <row r="16" spans="1:19" s="6" customFormat="1" ht="18" customHeight="1">
      <c r="A16" s="103" t="s">
        <v>53</v>
      </c>
      <c r="B16" s="121" t="str">
        <f>input1!B16</f>
        <v>1/10</v>
      </c>
      <c r="C16" s="123" t="str">
        <f>input1!C16</f>
        <v>09289</v>
      </c>
      <c r="D16" s="124" t="str">
        <f>input1!D16</f>
        <v>เด็กชายธีมากร  น้ำเงิน</v>
      </c>
      <c r="E16" s="4">
        <f>input1!E16</f>
        <v>1</v>
      </c>
      <c r="F16" s="128" t="str">
        <f t="shared" si="0"/>
        <v>ชาย</v>
      </c>
      <c r="G16" s="28">
        <f>input3!AF16</f>
        <v>11</v>
      </c>
      <c r="H16" s="19" t="str">
        <f t="shared" si="1"/>
        <v>เสี่ยง/มีปัญหา</v>
      </c>
      <c r="I16" s="127">
        <f>input3!AI16</f>
        <v>8</v>
      </c>
      <c r="J16" s="19" t="str">
        <f t="shared" si="2"/>
        <v>ปกติ</v>
      </c>
      <c r="K16" s="20">
        <f>input3!AM16</f>
        <v>10</v>
      </c>
      <c r="L16" s="19" t="str">
        <f t="shared" si="3"/>
        <v>ปกติ</v>
      </c>
      <c r="M16" s="127">
        <f>input3!AQ16</f>
        <v>7</v>
      </c>
      <c r="N16" s="19" t="str">
        <f t="shared" si="4"/>
        <v>ปกติ</v>
      </c>
      <c r="O16" s="20">
        <f>input3!AS16</f>
        <v>10</v>
      </c>
      <c r="P16" s="18" t="str">
        <f t="shared" si="5"/>
        <v>ไม่มีจุดแข็ง</v>
      </c>
      <c r="Q16" s="7">
        <f t="shared" si="6"/>
        <v>46</v>
      </c>
      <c r="R16" s="11">
        <f t="shared" si="7"/>
        <v>46</v>
      </c>
      <c r="S16" s="121" t="str">
        <f t="shared" si="8"/>
        <v>ปกติ</v>
      </c>
    </row>
    <row r="17" spans="1:19" s="6" customFormat="1" ht="18" customHeight="1">
      <c r="A17" s="101" t="s">
        <v>54</v>
      </c>
      <c r="B17" s="121" t="str">
        <f>input1!B17</f>
        <v>1/10</v>
      </c>
      <c r="C17" s="123" t="str">
        <f>input1!C17</f>
        <v>09290</v>
      </c>
      <c r="D17" s="124" t="str">
        <f>input1!D17</f>
        <v>เด็กชายนัทวุฒิ  ลอยดี</v>
      </c>
      <c r="E17" s="4">
        <f>input1!E17</f>
        <v>1</v>
      </c>
      <c r="F17" s="128" t="str">
        <f t="shared" si="0"/>
        <v>ชาย</v>
      </c>
      <c r="G17" s="12">
        <f>input3!AF17</f>
        <v>10</v>
      </c>
      <c r="H17" s="19" t="str">
        <f t="shared" si="1"/>
        <v>ปกติ</v>
      </c>
      <c r="I17" s="130">
        <f>input3!AI17</f>
        <v>13</v>
      </c>
      <c r="J17" s="19" t="str">
        <f t="shared" si="2"/>
        <v>เสี่ยง/มีปัญหา</v>
      </c>
      <c r="K17" s="9">
        <f>input3!AM17</f>
        <v>11</v>
      </c>
      <c r="L17" s="19" t="str">
        <f t="shared" si="3"/>
        <v>เสี่ยง/มีปัญหา</v>
      </c>
      <c r="M17" s="130">
        <f>input3!AQ17</f>
        <v>7</v>
      </c>
      <c r="N17" s="19" t="str">
        <f t="shared" si="4"/>
        <v>ปกติ</v>
      </c>
      <c r="O17" s="9">
        <f>input3!AS17</f>
        <v>9</v>
      </c>
      <c r="P17" s="18" t="str">
        <f t="shared" si="5"/>
        <v>ไม่มีจุดแข็ง</v>
      </c>
      <c r="Q17" s="7">
        <f t="shared" si="6"/>
        <v>50</v>
      </c>
      <c r="R17" s="11">
        <f t="shared" si="7"/>
        <v>50</v>
      </c>
      <c r="S17" s="121" t="str">
        <f t="shared" si="8"/>
        <v>เสี่ยง/มีปัญหา</v>
      </c>
    </row>
    <row r="18" spans="1:19" s="6" customFormat="1" ht="18" customHeight="1" thickBot="1">
      <c r="A18" s="104" t="s">
        <v>55</v>
      </c>
      <c r="B18" s="122" t="str">
        <f>input1!B18</f>
        <v>1/10</v>
      </c>
      <c r="C18" s="131" t="str">
        <f>input1!C18</f>
        <v>09291</v>
      </c>
      <c r="D18" s="132" t="str">
        <f>input1!D18</f>
        <v>เด็กชายปกรณ์  เดชพร</v>
      </c>
      <c r="E18" s="33">
        <f>input1!E18</f>
        <v>1</v>
      </c>
      <c r="F18" s="133" t="str">
        <f t="shared" si="0"/>
        <v>ชาย</v>
      </c>
      <c r="G18" s="13">
        <f>input3!AF18</f>
        <v>10</v>
      </c>
      <c r="H18" s="24" t="str">
        <f t="shared" si="1"/>
        <v>ปกติ</v>
      </c>
      <c r="I18" s="135">
        <f>input3!AI18</f>
        <v>13</v>
      </c>
      <c r="J18" s="24" t="str">
        <f t="shared" si="2"/>
        <v>เสี่ยง/มีปัญหา</v>
      </c>
      <c r="K18" s="25">
        <f>input3!AM18</f>
        <v>11</v>
      </c>
      <c r="L18" s="24" t="str">
        <f t="shared" si="3"/>
        <v>เสี่ยง/มีปัญหา</v>
      </c>
      <c r="M18" s="135">
        <f>input3!AQ18</f>
        <v>9</v>
      </c>
      <c r="N18" s="24" t="str">
        <f t="shared" si="4"/>
        <v>ปกติ</v>
      </c>
      <c r="O18" s="25">
        <f>input3!AS18</f>
        <v>6</v>
      </c>
      <c r="P18" s="23" t="str">
        <f t="shared" si="5"/>
        <v>ไม่มีจุดแข็ง</v>
      </c>
      <c r="Q18" s="8">
        <f t="shared" si="6"/>
        <v>49</v>
      </c>
      <c r="R18" s="27">
        <f t="shared" si="7"/>
        <v>49</v>
      </c>
      <c r="S18" s="122" t="str">
        <f t="shared" si="8"/>
        <v>เสี่ยง/มีปัญหา</v>
      </c>
    </row>
    <row r="19" spans="1:19" s="6" customFormat="1" ht="18" customHeight="1">
      <c r="A19" s="120" t="s">
        <v>56</v>
      </c>
      <c r="B19" s="121" t="str">
        <f>input1!B19</f>
        <v>1/10</v>
      </c>
      <c r="C19" s="123" t="str">
        <f>input1!C19</f>
        <v>09292</v>
      </c>
      <c r="D19" s="124" t="str">
        <f>input1!D19</f>
        <v>เด็กชายปัญญวัฒน์  สังข์ทอง</v>
      </c>
      <c r="E19" s="4">
        <f>input1!E19</f>
        <v>1</v>
      </c>
      <c r="F19" s="136" t="str">
        <f t="shared" si="0"/>
        <v>ชาย</v>
      </c>
      <c r="G19" s="28">
        <f>input3!AF19</f>
        <v>9</v>
      </c>
      <c r="H19" s="19" t="str">
        <f t="shared" si="1"/>
        <v>ปกติ</v>
      </c>
      <c r="I19" s="127">
        <f>input3!AI19</f>
        <v>12</v>
      </c>
      <c r="J19" s="19" t="str">
        <f t="shared" si="2"/>
        <v>เสี่ยง/มีปัญหา</v>
      </c>
      <c r="K19" s="20">
        <f>input3!AM19</f>
        <v>11</v>
      </c>
      <c r="L19" s="19" t="str">
        <f t="shared" si="3"/>
        <v>เสี่ยง/มีปัญหา</v>
      </c>
      <c r="M19" s="127">
        <f>input3!AQ19</f>
        <v>9</v>
      </c>
      <c r="N19" s="19" t="str">
        <f t="shared" si="4"/>
        <v>ปกติ</v>
      </c>
      <c r="O19" s="20">
        <f>input3!AS19</f>
        <v>6</v>
      </c>
      <c r="P19" s="18" t="str">
        <f t="shared" si="5"/>
        <v>ไม่มีจุดแข็ง</v>
      </c>
      <c r="Q19" s="4">
        <f t="shared" si="6"/>
        <v>47</v>
      </c>
      <c r="R19" s="22">
        <f t="shared" si="7"/>
        <v>47</v>
      </c>
      <c r="S19" s="121" t="str">
        <f t="shared" si="8"/>
        <v>ปกติ</v>
      </c>
    </row>
    <row r="20" spans="1:31" s="6" customFormat="1" ht="18" customHeight="1">
      <c r="A20" s="102" t="s">
        <v>12</v>
      </c>
      <c r="B20" s="121" t="str">
        <f>input1!B20</f>
        <v>1/10</v>
      </c>
      <c r="C20" s="123" t="str">
        <f>input1!C20</f>
        <v>09293</v>
      </c>
      <c r="D20" s="124" t="str">
        <f>input1!D20</f>
        <v>เด็กชายปาราเมศ  เครือหวัง</v>
      </c>
      <c r="E20" s="4">
        <f>input1!E20</f>
        <v>1</v>
      </c>
      <c r="F20" s="136" t="str">
        <f aca="true" t="shared" si="9" ref="F20:F28">IF(E20=1,"ชาย",IF(E20=2,"หญิง","-"))</f>
        <v>ชาย</v>
      </c>
      <c r="G20" s="28">
        <f>input3!AF20</f>
        <v>9</v>
      </c>
      <c r="H20" s="19" t="str">
        <f aca="true" t="shared" si="10" ref="H20:H28">IF(G20&gt;10,"เสี่ยง/มีปัญหา","ปกติ")</f>
        <v>ปกติ</v>
      </c>
      <c r="I20" s="127">
        <f>input3!AI20</f>
        <v>12</v>
      </c>
      <c r="J20" s="19" t="str">
        <f aca="true" t="shared" si="11" ref="J20:J28">IF(I20&gt;9,"เสี่ยง/มีปัญหา","ปกติ")</f>
        <v>เสี่ยง/มีปัญหา</v>
      </c>
      <c r="K20" s="20">
        <f>input3!AM20</f>
        <v>11</v>
      </c>
      <c r="L20" s="19" t="str">
        <f aca="true" t="shared" si="12" ref="L20:L28">IF(K20&gt;10,"เสี่ยง/มีปัญหา","ปกติ")</f>
        <v>เสี่ยง/มีปัญหา</v>
      </c>
      <c r="M20" s="127">
        <f>input3!AQ20</f>
        <v>9</v>
      </c>
      <c r="N20" s="19" t="str">
        <f aca="true" t="shared" si="13" ref="N20:N28">IF(M20&gt;9,"เสี่ยง/มีปัญหา","ปกติ")</f>
        <v>ปกติ</v>
      </c>
      <c r="O20" s="20">
        <f>input3!AS20</f>
        <v>8</v>
      </c>
      <c r="P20" s="18" t="str">
        <f aca="true" t="shared" si="14" ref="P20:P28">IF(O20&gt;10,"มีจุดแข็ง","ไม่มีจุดแข็ง")</f>
        <v>ไม่มีจุดแข็ง</v>
      </c>
      <c r="Q20" s="4">
        <f aca="true" t="shared" si="15" ref="Q20:Q28">G20+I20+K20+M20+O20</f>
        <v>49</v>
      </c>
      <c r="R20" s="22">
        <f aca="true" t="shared" si="16" ref="R20:R28">IF(Q20&lt;1,"-",Q20)</f>
        <v>49</v>
      </c>
      <c r="S20" s="121" t="str">
        <f aca="true" t="shared" si="17" ref="S20:S28">IF(R20&gt;48,"เสี่ยง/มีปัญหา","ปกติ")</f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8" customHeight="1">
      <c r="A21" s="102" t="s">
        <v>13</v>
      </c>
      <c r="B21" s="121" t="str">
        <f>input1!B21</f>
        <v>1/10</v>
      </c>
      <c r="C21" s="123" t="str">
        <f>input1!C21</f>
        <v>09294</v>
      </c>
      <c r="D21" s="124" t="str">
        <f>input1!D21</f>
        <v>เด็กชายพงศธร  จามจุรี</v>
      </c>
      <c r="E21" s="4">
        <f>input1!E21</f>
        <v>1</v>
      </c>
      <c r="F21" s="136" t="str">
        <f t="shared" si="9"/>
        <v>ชาย</v>
      </c>
      <c r="G21" s="28">
        <f>input3!AF21</f>
        <v>7</v>
      </c>
      <c r="H21" s="19" t="str">
        <f t="shared" si="10"/>
        <v>ปกติ</v>
      </c>
      <c r="I21" s="127">
        <f>input3!AI21</f>
        <v>11</v>
      </c>
      <c r="J21" s="19" t="str">
        <f t="shared" si="11"/>
        <v>เสี่ยง/มีปัญหา</v>
      </c>
      <c r="K21" s="20">
        <f>input3!AM21</f>
        <v>12</v>
      </c>
      <c r="L21" s="19" t="str">
        <f t="shared" si="12"/>
        <v>เสี่ยง/มีปัญหา</v>
      </c>
      <c r="M21" s="127">
        <f>input3!AQ21</f>
        <v>8</v>
      </c>
      <c r="N21" s="19" t="str">
        <f t="shared" si="13"/>
        <v>ปกติ</v>
      </c>
      <c r="O21" s="20">
        <f>input3!AS21</f>
        <v>6</v>
      </c>
      <c r="P21" s="18" t="str">
        <f t="shared" si="14"/>
        <v>ไม่มีจุดแข็ง</v>
      </c>
      <c r="Q21" s="4">
        <f t="shared" si="15"/>
        <v>44</v>
      </c>
      <c r="R21" s="22">
        <f t="shared" si="16"/>
        <v>44</v>
      </c>
      <c r="S21" s="121" t="str">
        <f t="shared" si="17"/>
        <v>ปกติ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8" customHeight="1">
      <c r="A22" s="102" t="s">
        <v>14</v>
      </c>
      <c r="B22" s="121" t="str">
        <f>input1!B22</f>
        <v>1/10</v>
      </c>
      <c r="C22" s="123" t="str">
        <f>input1!C22</f>
        <v>09295</v>
      </c>
      <c r="D22" s="124" t="str">
        <f>input1!D22</f>
        <v>เด็กชายพีรพล  อังษานาม</v>
      </c>
      <c r="E22" s="4">
        <f>input1!E22</f>
        <v>1</v>
      </c>
      <c r="F22" s="136" t="str">
        <f t="shared" si="9"/>
        <v>ชาย</v>
      </c>
      <c r="G22" s="28">
        <f>input3!AF22</f>
        <v>11</v>
      </c>
      <c r="H22" s="19" t="str">
        <f t="shared" si="10"/>
        <v>เสี่ยง/มีปัญหา</v>
      </c>
      <c r="I22" s="127">
        <f>input3!AI22</f>
        <v>15</v>
      </c>
      <c r="J22" s="19" t="str">
        <f t="shared" si="11"/>
        <v>เสี่ยง/มีปัญหา</v>
      </c>
      <c r="K22" s="20">
        <f>input3!AM22</f>
        <v>12</v>
      </c>
      <c r="L22" s="19" t="str">
        <f t="shared" si="12"/>
        <v>เสี่ยง/มีปัญหา</v>
      </c>
      <c r="M22" s="127">
        <f>input3!AQ22</f>
        <v>10</v>
      </c>
      <c r="N22" s="19" t="str">
        <f t="shared" si="13"/>
        <v>เสี่ยง/มีปัญหา</v>
      </c>
      <c r="O22" s="20">
        <f>input3!AS22</f>
        <v>10</v>
      </c>
      <c r="P22" s="18" t="str">
        <f t="shared" si="14"/>
        <v>ไม่มีจุดแข็ง</v>
      </c>
      <c r="Q22" s="4">
        <f t="shared" si="15"/>
        <v>58</v>
      </c>
      <c r="R22" s="22">
        <f t="shared" si="16"/>
        <v>58</v>
      </c>
      <c r="S22" s="121" t="str">
        <f t="shared" si="17"/>
        <v>เสี่ยง/มีปัญหา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8" customHeight="1" thickBot="1">
      <c r="A23" s="165" t="s">
        <v>36</v>
      </c>
      <c r="B23" s="122" t="str">
        <f>input1!B23</f>
        <v>1/10</v>
      </c>
      <c r="C23" s="166" t="str">
        <f>input1!C23</f>
        <v>09296</v>
      </c>
      <c r="D23" s="164" t="str">
        <f>input1!D23</f>
        <v>เด็กชายรณกฤต  ทองสัมฤทธิ์</v>
      </c>
      <c r="E23" s="8">
        <f>input1!E23</f>
        <v>1</v>
      </c>
      <c r="F23" s="133" t="str">
        <f t="shared" si="9"/>
        <v>ชาย</v>
      </c>
      <c r="G23" s="17">
        <f>input3!AF23</f>
        <v>11</v>
      </c>
      <c r="H23" s="24" t="str">
        <f t="shared" si="10"/>
        <v>เสี่ยง/มีปัญหา</v>
      </c>
      <c r="I23" s="135">
        <f>input3!AI23</f>
        <v>8</v>
      </c>
      <c r="J23" s="24" t="str">
        <f t="shared" si="11"/>
        <v>ปกติ</v>
      </c>
      <c r="K23" s="25">
        <f>input3!AM23</f>
        <v>7</v>
      </c>
      <c r="L23" s="24" t="str">
        <f t="shared" si="12"/>
        <v>ปกติ</v>
      </c>
      <c r="M23" s="135">
        <f>input3!AQ23</f>
        <v>6</v>
      </c>
      <c r="N23" s="24" t="str">
        <f t="shared" si="13"/>
        <v>ปกติ</v>
      </c>
      <c r="O23" s="25">
        <f>input3!AS23</f>
        <v>10</v>
      </c>
      <c r="P23" s="23" t="str">
        <f t="shared" si="14"/>
        <v>ไม่มีจุดแข็ง</v>
      </c>
      <c r="Q23" s="8">
        <f t="shared" si="15"/>
        <v>42</v>
      </c>
      <c r="R23" s="27">
        <f t="shared" si="16"/>
        <v>42</v>
      </c>
      <c r="S23" s="122" t="str">
        <f t="shared" si="17"/>
        <v>ปกติ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8" customHeight="1">
      <c r="A24" s="120" t="s">
        <v>58</v>
      </c>
      <c r="B24" s="121" t="str">
        <f>input1!B24</f>
        <v>1/10</v>
      </c>
      <c r="C24" s="123" t="str">
        <f>input1!C24</f>
        <v>09297</v>
      </c>
      <c r="D24" s="124" t="str">
        <f>input1!D24</f>
        <v>เด็กชายระพีพัฒน์  สุระวิทย์</v>
      </c>
      <c r="E24" s="4">
        <f>input1!E24</f>
        <v>1</v>
      </c>
      <c r="F24" s="125" t="str">
        <f t="shared" si="9"/>
        <v>ชาย</v>
      </c>
      <c r="G24" s="28">
        <f>input3!AF24</f>
        <v>11</v>
      </c>
      <c r="H24" s="19" t="str">
        <f t="shared" si="10"/>
        <v>เสี่ยง/มีปัญหา</v>
      </c>
      <c r="I24" s="127">
        <f>input3!AI24</f>
        <v>12</v>
      </c>
      <c r="J24" s="19" t="str">
        <f t="shared" si="11"/>
        <v>เสี่ยง/มีปัญหา</v>
      </c>
      <c r="K24" s="20">
        <f>input3!AM24</f>
        <v>11</v>
      </c>
      <c r="L24" s="19" t="str">
        <f t="shared" si="12"/>
        <v>เสี่ยง/มีปัญหา</v>
      </c>
      <c r="M24" s="127">
        <f>input3!AQ24</f>
        <v>7</v>
      </c>
      <c r="N24" s="19" t="str">
        <f t="shared" si="13"/>
        <v>ปกติ</v>
      </c>
      <c r="O24" s="20">
        <f>input3!AS24</f>
        <v>5</v>
      </c>
      <c r="P24" s="18" t="str">
        <f t="shared" si="14"/>
        <v>ไม่มีจุดแข็ง</v>
      </c>
      <c r="Q24" s="4">
        <f t="shared" si="15"/>
        <v>46</v>
      </c>
      <c r="R24" s="22">
        <f t="shared" si="16"/>
        <v>46</v>
      </c>
      <c r="S24" s="121" t="str">
        <f t="shared" si="17"/>
        <v>ปกติ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8" customHeight="1">
      <c r="A25" s="102" t="s">
        <v>59</v>
      </c>
      <c r="B25" s="121" t="str">
        <f>input1!B25</f>
        <v>1/10</v>
      </c>
      <c r="C25" s="123" t="str">
        <f>input1!C25</f>
        <v>09298</v>
      </c>
      <c r="D25" s="124" t="str">
        <f>input1!D25</f>
        <v>เด็กชายสัภยา  แซ่ย่าง</v>
      </c>
      <c r="E25" s="4">
        <f>input1!E25</f>
        <v>1</v>
      </c>
      <c r="F25" s="128" t="str">
        <f t="shared" si="9"/>
        <v>ชาย</v>
      </c>
      <c r="G25" s="12">
        <f>input3!AF25</f>
        <v>10</v>
      </c>
      <c r="H25" s="19" t="str">
        <f t="shared" si="10"/>
        <v>ปกติ</v>
      </c>
      <c r="I25" s="130">
        <f>input3!AI25</f>
        <v>13</v>
      </c>
      <c r="J25" s="19" t="str">
        <f t="shared" si="11"/>
        <v>เสี่ยง/มีปัญหา</v>
      </c>
      <c r="K25" s="9">
        <f>input3!AM25</f>
        <v>8</v>
      </c>
      <c r="L25" s="19" t="str">
        <f t="shared" si="12"/>
        <v>ปกติ</v>
      </c>
      <c r="M25" s="130">
        <f>input3!AQ25</f>
        <v>9</v>
      </c>
      <c r="N25" s="19" t="str">
        <f t="shared" si="13"/>
        <v>ปกติ</v>
      </c>
      <c r="O25" s="9">
        <f>input3!AS25</f>
        <v>9</v>
      </c>
      <c r="P25" s="18" t="str">
        <f t="shared" si="14"/>
        <v>ไม่มีจุดแข็ง</v>
      </c>
      <c r="Q25" s="7">
        <f t="shared" si="15"/>
        <v>49</v>
      </c>
      <c r="R25" s="11">
        <f t="shared" si="16"/>
        <v>49</v>
      </c>
      <c r="S25" s="121" t="str">
        <f t="shared" si="17"/>
        <v>เสี่ยง/มีปัญหา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18" customHeight="1">
      <c r="A26" s="103" t="s">
        <v>60</v>
      </c>
      <c r="B26" s="121" t="str">
        <f>input1!B26</f>
        <v>1/10</v>
      </c>
      <c r="C26" s="123" t="str">
        <f>input1!C26</f>
        <v>09299</v>
      </c>
      <c r="D26" s="124" t="str">
        <f>input1!D26</f>
        <v>เด็กชายอนุพงศ์  เพชร์หับ</v>
      </c>
      <c r="E26" s="4">
        <f>input1!E26</f>
        <v>1</v>
      </c>
      <c r="F26" s="128" t="str">
        <f t="shared" si="9"/>
        <v>ชาย</v>
      </c>
      <c r="G26" s="28">
        <f>input3!AF26</f>
        <v>12</v>
      </c>
      <c r="H26" s="19" t="str">
        <f t="shared" si="10"/>
        <v>เสี่ยง/มีปัญหา</v>
      </c>
      <c r="I26" s="127">
        <f>input3!AI26</f>
        <v>14</v>
      </c>
      <c r="J26" s="19" t="str">
        <f t="shared" si="11"/>
        <v>เสี่ยง/มีปัญหา</v>
      </c>
      <c r="K26" s="20">
        <f>input3!AM26</f>
        <v>12</v>
      </c>
      <c r="L26" s="19" t="str">
        <f t="shared" si="12"/>
        <v>เสี่ยง/มีปัญหา</v>
      </c>
      <c r="M26" s="127">
        <f>input3!AQ26</f>
        <v>9</v>
      </c>
      <c r="N26" s="19" t="str">
        <f t="shared" si="13"/>
        <v>ปกติ</v>
      </c>
      <c r="O26" s="20">
        <f>input3!AS26</f>
        <v>8</v>
      </c>
      <c r="P26" s="18" t="str">
        <f t="shared" si="14"/>
        <v>ไม่มีจุดแข็ง</v>
      </c>
      <c r="Q26" s="7">
        <f t="shared" si="15"/>
        <v>55</v>
      </c>
      <c r="R26" s="11">
        <f t="shared" si="16"/>
        <v>55</v>
      </c>
      <c r="S26" s="121" t="str">
        <f t="shared" si="17"/>
        <v>เสี่ยง/มีปัญหา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18" customHeight="1">
      <c r="A27" s="101" t="s">
        <v>61</v>
      </c>
      <c r="B27" s="121" t="str">
        <f>input1!B27</f>
        <v>1/10</v>
      </c>
      <c r="C27" s="123" t="str">
        <f>input1!C27</f>
        <v>09300</v>
      </c>
      <c r="D27" s="124" t="str">
        <f>input1!D27</f>
        <v>เด็กชายอภิรักษ์  ชนไธสง</v>
      </c>
      <c r="E27" s="4">
        <f>input1!E27</f>
        <v>1</v>
      </c>
      <c r="F27" s="128" t="str">
        <f t="shared" si="9"/>
        <v>ชาย</v>
      </c>
      <c r="G27" s="12">
        <f>input3!AF27</f>
        <v>9</v>
      </c>
      <c r="H27" s="19" t="str">
        <f t="shared" si="10"/>
        <v>ปกติ</v>
      </c>
      <c r="I27" s="130">
        <f>input3!AI27</f>
        <v>13</v>
      </c>
      <c r="J27" s="19" t="str">
        <f t="shared" si="11"/>
        <v>เสี่ยง/มีปัญหา</v>
      </c>
      <c r="K27" s="9">
        <f>input3!AM27</f>
        <v>11</v>
      </c>
      <c r="L27" s="19" t="str">
        <f t="shared" si="12"/>
        <v>เสี่ยง/มีปัญหา</v>
      </c>
      <c r="M27" s="130">
        <f>input3!AQ27</f>
        <v>9</v>
      </c>
      <c r="N27" s="19" t="str">
        <f t="shared" si="13"/>
        <v>ปกติ</v>
      </c>
      <c r="O27" s="9">
        <f>input3!AS27</f>
        <v>7</v>
      </c>
      <c r="P27" s="18" t="str">
        <f t="shared" si="14"/>
        <v>ไม่มีจุดแข็ง</v>
      </c>
      <c r="Q27" s="7">
        <f t="shared" si="15"/>
        <v>49</v>
      </c>
      <c r="R27" s="11">
        <f t="shared" si="16"/>
        <v>49</v>
      </c>
      <c r="S27" s="121" t="str">
        <f t="shared" si="17"/>
        <v>เสี่ยง/มีปัญหา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18" customHeight="1" thickBot="1">
      <c r="A28" s="104" t="s">
        <v>62</v>
      </c>
      <c r="B28" s="122" t="str">
        <f>input1!B28</f>
        <v>1/10</v>
      </c>
      <c r="C28" s="131" t="str">
        <f>input1!C28</f>
        <v>09301</v>
      </c>
      <c r="D28" s="132" t="str">
        <f>input1!D28</f>
        <v>เด็กชายอองลี  ศิริบูรณ์</v>
      </c>
      <c r="E28" s="33">
        <f>input1!E28</f>
        <v>1</v>
      </c>
      <c r="F28" s="133" t="str">
        <f t="shared" si="9"/>
        <v>ชาย</v>
      </c>
      <c r="G28" s="13">
        <f>input3!AF28</f>
        <v>9</v>
      </c>
      <c r="H28" s="24" t="str">
        <f t="shared" si="10"/>
        <v>ปกติ</v>
      </c>
      <c r="I28" s="135">
        <f>input3!AI28</f>
        <v>14</v>
      </c>
      <c r="J28" s="24" t="str">
        <f t="shared" si="11"/>
        <v>เสี่ยง/มีปัญหา</v>
      </c>
      <c r="K28" s="25">
        <f>input3!AM28</f>
        <v>9</v>
      </c>
      <c r="L28" s="24" t="str">
        <f t="shared" si="12"/>
        <v>ปกติ</v>
      </c>
      <c r="M28" s="135">
        <f>input3!AQ28</f>
        <v>9</v>
      </c>
      <c r="N28" s="24" t="str">
        <f t="shared" si="13"/>
        <v>ปกติ</v>
      </c>
      <c r="O28" s="25">
        <f>input3!AS28</f>
        <v>6</v>
      </c>
      <c r="P28" s="23" t="str">
        <f t="shared" si="14"/>
        <v>ไม่มีจุดแข็ง</v>
      </c>
      <c r="Q28" s="8">
        <f t="shared" si="15"/>
        <v>47</v>
      </c>
      <c r="R28" s="27">
        <f t="shared" si="16"/>
        <v>47</v>
      </c>
      <c r="S28" s="122" t="str">
        <f t="shared" si="17"/>
        <v>ปกติ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19" s="6" customFormat="1" ht="18" customHeight="1">
      <c r="A29" s="120" t="s">
        <v>63</v>
      </c>
      <c r="B29" s="121" t="str">
        <f>input1!B29</f>
        <v>1/10</v>
      </c>
      <c r="C29" s="123" t="str">
        <f>input1!C29</f>
        <v>09302</v>
      </c>
      <c r="D29" s="124" t="str">
        <f>input1!D29</f>
        <v>เด็กชายอาซีซัน  บินอับดุลย์ละสะ</v>
      </c>
      <c r="E29" s="4">
        <f>input1!E29</f>
        <v>1</v>
      </c>
      <c r="F29" s="136" t="str">
        <f aca="true" t="shared" si="18" ref="F29:F43">IF(E29=1,"ชาย",IF(E29=2,"หญิง","-"))</f>
        <v>ชาย</v>
      </c>
      <c r="G29" s="28">
        <f>input3!AF29</f>
        <v>11</v>
      </c>
      <c r="H29" s="19" t="str">
        <f aca="true" t="shared" si="19" ref="H29:H43">IF(G29&gt;10,"เสี่ยง/มีปัญหา","ปกติ")</f>
        <v>เสี่ยง/มีปัญหา</v>
      </c>
      <c r="I29" s="127">
        <f>input3!AI29</f>
        <v>6</v>
      </c>
      <c r="J29" s="19" t="str">
        <f aca="true" t="shared" si="20" ref="J29:J43">IF(I29&gt;9,"เสี่ยง/มีปัญหา","ปกติ")</f>
        <v>ปกติ</v>
      </c>
      <c r="K29" s="20">
        <f>input3!AM29</f>
        <v>10</v>
      </c>
      <c r="L29" s="19" t="str">
        <f aca="true" t="shared" si="21" ref="L29:L43">IF(K29&gt;10,"เสี่ยง/มีปัญหา","ปกติ")</f>
        <v>ปกติ</v>
      </c>
      <c r="M29" s="127">
        <f>input3!AQ29</f>
        <v>6</v>
      </c>
      <c r="N29" s="19" t="str">
        <f aca="true" t="shared" si="22" ref="N29:N43">IF(M29&gt;9,"เสี่ยง/มีปัญหา","ปกติ")</f>
        <v>ปกติ</v>
      </c>
      <c r="O29" s="20">
        <f>input3!AS29</f>
        <v>13</v>
      </c>
      <c r="P29" s="18" t="str">
        <f aca="true" t="shared" si="23" ref="P29:P43">IF(O29&gt;10,"มีจุดแข็ง","ไม่มีจุดแข็ง")</f>
        <v>มีจุดแข็ง</v>
      </c>
      <c r="Q29" s="4">
        <f aca="true" t="shared" si="24" ref="Q29:Q43">G29+I29+K29+M29+O29</f>
        <v>46</v>
      </c>
      <c r="R29" s="22">
        <f aca="true" t="shared" si="25" ref="R29:R43">IF(Q29&lt;1,"-",Q29)</f>
        <v>46</v>
      </c>
      <c r="S29" s="121" t="str">
        <f aca="true" t="shared" si="26" ref="S29:S43">IF(R29&gt;48,"เสี่ยง/มีปัญหา","ปกติ")</f>
        <v>ปกติ</v>
      </c>
    </row>
    <row r="30" spans="1:19" ht="20.25">
      <c r="A30" s="102" t="s">
        <v>64</v>
      </c>
      <c r="B30" s="121" t="str">
        <f>input1!B30</f>
        <v>1/10</v>
      </c>
      <c r="C30" s="123" t="str">
        <f>input1!C30</f>
        <v>09275</v>
      </c>
      <c r="D30" s="124" t="str">
        <f>input1!D30</f>
        <v>เด็กหญิงกัญญารัตน์  ศรีเจริญ</v>
      </c>
      <c r="E30" s="4">
        <f>input1!E30</f>
        <v>2</v>
      </c>
      <c r="F30" s="128" t="str">
        <f t="shared" si="18"/>
        <v>หญิง</v>
      </c>
      <c r="G30" s="28">
        <f>input3!AF30</f>
        <v>7</v>
      </c>
      <c r="H30" s="19" t="str">
        <f t="shared" si="19"/>
        <v>ปกติ</v>
      </c>
      <c r="I30" s="127">
        <f>input3!AI30</f>
        <v>11</v>
      </c>
      <c r="J30" s="19" t="str">
        <f t="shared" si="20"/>
        <v>เสี่ยง/มีปัญหา</v>
      </c>
      <c r="K30" s="20">
        <f>input3!AM30</f>
        <v>11</v>
      </c>
      <c r="L30" s="19" t="str">
        <f t="shared" si="21"/>
        <v>เสี่ยง/มีปัญหา</v>
      </c>
      <c r="M30" s="127">
        <f>input3!AQ30</f>
        <v>11</v>
      </c>
      <c r="N30" s="19" t="str">
        <f t="shared" si="22"/>
        <v>เสี่ยง/มีปัญหา</v>
      </c>
      <c r="O30" s="20">
        <f>input3!AS30</f>
        <v>10</v>
      </c>
      <c r="P30" s="18" t="str">
        <f t="shared" si="23"/>
        <v>ไม่มีจุดแข็ง</v>
      </c>
      <c r="Q30" s="7">
        <f t="shared" si="24"/>
        <v>50</v>
      </c>
      <c r="R30" s="11">
        <f t="shared" si="25"/>
        <v>50</v>
      </c>
      <c r="S30" s="121" t="str">
        <f t="shared" si="26"/>
        <v>เสี่ยง/มีปัญหา</v>
      </c>
    </row>
    <row r="31" spans="1:19" ht="20.25">
      <c r="A31" s="103" t="s">
        <v>65</v>
      </c>
      <c r="B31" s="121" t="str">
        <f>input1!B31</f>
        <v>1/10</v>
      </c>
      <c r="C31" s="123" t="str">
        <f>input1!C31</f>
        <v>09278</v>
      </c>
      <c r="D31" s="124" t="str">
        <f>input1!D31</f>
        <v>เด็กหญิงจินต์จุฑา  แย้มชื่น</v>
      </c>
      <c r="E31" s="4">
        <f>input1!E31</f>
        <v>2</v>
      </c>
      <c r="F31" s="128" t="str">
        <f t="shared" si="18"/>
        <v>หญิง</v>
      </c>
      <c r="G31" s="12">
        <f>input3!AF31</f>
        <v>5</v>
      </c>
      <c r="H31" s="19" t="str">
        <f t="shared" si="19"/>
        <v>ปกติ</v>
      </c>
      <c r="I31" s="130">
        <f>input3!AI31</f>
        <v>15</v>
      </c>
      <c r="J31" s="19" t="str">
        <f t="shared" si="20"/>
        <v>เสี่ยง/มีปัญหา</v>
      </c>
      <c r="K31" s="9">
        <f>input3!AM31</f>
        <v>11</v>
      </c>
      <c r="L31" s="19" t="str">
        <f t="shared" si="21"/>
        <v>เสี่ยง/มีปัญหา</v>
      </c>
      <c r="M31" s="130">
        <f>input3!AQ31</f>
        <v>11</v>
      </c>
      <c r="N31" s="19" t="str">
        <f t="shared" si="22"/>
        <v>เสี่ยง/มีปัญหา</v>
      </c>
      <c r="O31" s="9">
        <f>input3!AS31</f>
        <v>8</v>
      </c>
      <c r="P31" s="18" t="str">
        <f t="shared" si="23"/>
        <v>ไม่มีจุดแข็ง</v>
      </c>
      <c r="Q31" s="7">
        <f t="shared" si="24"/>
        <v>50</v>
      </c>
      <c r="R31" s="11">
        <f t="shared" si="25"/>
        <v>50</v>
      </c>
      <c r="S31" s="121" t="str">
        <f t="shared" si="26"/>
        <v>เสี่ยง/มีปัญหา</v>
      </c>
    </row>
    <row r="32" spans="1:19" ht="20.25">
      <c r="A32" s="101" t="s">
        <v>66</v>
      </c>
      <c r="B32" s="121" t="str">
        <f>input1!B32</f>
        <v>1/10</v>
      </c>
      <c r="C32" s="123" t="str">
        <f>input1!C32</f>
        <v>09303</v>
      </c>
      <c r="D32" s="124" t="str">
        <f>input1!D32</f>
        <v>เด็กหญิงเขมจิรา  พลประภาส</v>
      </c>
      <c r="E32" s="4">
        <f>input1!E32</f>
        <v>2</v>
      </c>
      <c r="F32" s="128" t="str">
        <f t="shared" si="18"/>
        <v>หญิง</v>
      </c>
      <c r="G32" s="28">
        <f>input3!AF32</f>
        <v>6</v>
      </c>
      <c r="H32" s="19" t="str">
        <f t="shared" si="19"/>
        <v>ปกติ</v>
      </c>
      <c r="I32" s="127">
        <f>input3!AI32</f>
        <v>7</v>
      </c>
      <c r="J32" s="19" t="str">
        <f t="shared" si="20"/>
        <v>ปกติ</v>
      </c>
      <c r="K32" s="20">
        <f>input3!AM32</f>
        <v>9</v>
      </c>
      <c r="L32" s="19" t="str">
        <f t="shared" si="21"/>
        <v>ปกติ</v>
      </c>
      <c r="M32" s="127">
        <f>input3!AQ32</f>
        <v>6</v>
      </c>
      <c r="N32" s="19" t="str">
        <f t="shared" si="22"/>
        <v>ปกติ</v>
      </c>
      <c r="O32" s="20">
        <f>input3!AS32</f>
        <v>13</v>
      </c>
      <c r="P32" s="18" t="str">
        <f t="shared" si="23"/>
        <v>มีจุดแข็ง</v>
      </c>
      <c r="Q32" s="7">
        <f t="shared" si="24"/>
        <v>41</v>
      </c>
      <c r="R32" s="11">
        <f t="shared" si="25"/>
        <v>41</v>
      </c>
      <c r="S32" s="121" t="str">
        <f t="shared" si="26"/>
        <v>ปกติ</v>
      </c>
    </row>
    <row r="33" spans="1:19" ht="21" thickBot="1">
      <c r="A33" s="104" t="s">
        <v>67</v>
      </c>
      <c r="B33" s="122" t="str">
        <f>input1!B33</f>
        <v>1/10</v>
      </c>
      <c r="C33" s="131" t="str">
        <f>input1!C33</f>
        <v>09304</v>
      </c>
      <c r="D33" s="132" t="str">
        <f>input1!D33</f>
        <v>เด็กหญิงจิรภิญญา  แซ่ย่าง</v>
      </c>
      <c r="E33" s="33">
        <f>input1!E33</f>
        <v>2</v>
      </c>
      <c r="F33" s="133" t="str">
        <f t="shared" si="18"/>
        <v>หญิง</v>
      </c>
      <c r="G33" s="13">
        <f>input3!AF33</f>
        <v>11</v>
      </c>
      <c r="H33" s="24" t="str">
        <f t="shared" si="19"/>
        <v>เสี่ยง/มีปัญหา</v>
      </c>
      <c r="I33" s="135">
        <f>input3!AI33</f>
        <v>8</v>
      </c>
      <c r="J33" s="24" t="str">
        <f t="shared" si="20"/>
        <v>ปกติ</v>
      </c>
      <c r="K33" s="25">
        <f>input3!AM33</f>
        <v>7</v>
      </c>
      <c r="L33" s="24" t="str">
        <f t="shared" si="21"/>
        <v>ปกติ</v>
      </c>
      <c r="M33" s="135">
        <f>input3!AQ33</f>
        <v>6</v>
      </c>
      <c r="N33" s="24" t="str">
        <f t="shared" si="22"/>
        <v>ปกติ</v>
      </c>
      <c r="O33" s="25">
        <f>input3!AS33</f>
        <v>10</v>
      </c>
      <c r="P33" s="23" t="str">
        <f t="shared" si="23"/>
        <v>ไม่มีจุดแข็ง</v>
      </c>
      <c r="Q33" s="8">
        <f t="shared" si="24"/>
        <v>42</v>
      </c>
      <c r="R33" s="27">
        <f t="shared" si="25"/>
        <v>42</v>
      </c>
      <c r="S33" s="122" t="str">
        <f t="shared" si="26"/>
        <v>ปกติ</v>
      </c>
    </row>
    <row r="34" spans="1:19" ht="20.25">
      <c r="A34" s="120" t="s">
        <v>68</v>
      </c>
      <c r="B34" s="121" t="str">
        <f>input1!B34</f>
        <v>1/10</v>
      </c>
      <c r="C34" s="123" t="str">
        <f>input1!C34</f>
        <v>09305</v>
      </c>
      <c r="D34" s="124" t="str">
        <f>input1!D34</f>
        <v>เด็กหญิงชรินรัตน์  คงประเสริฐ</v>
      </c>
      <c r="E34" s="4">
        <f>input1!E34</f>
        <v>2</v>
      </c>
      <c r="F34" s="136" t="str">
        <f t="shared" si="18"/>
        <v>หญิง</v>
      </c>
      <c r="G34" s="28">
        <f>input3!AF34</f>
        <v>11</v>
      </c>
      <c r="H34" s="19" t="str">
        <f t="shared" si="19"/>
        <v>เสี่ยง/มีปัญหา</v>
      </c>
      <c r="I34" s="127">
        <f>input3!AI34</f>
        <v>6</v>
      </c>
      <c r="J34" s="19" t="str">
        <f t="shared" si="20"/>
        <v>ปกติ</v>
      </c>
      <c r="K34" s="20">
        <f>input3!AM34</f>
        <v>10</v>
      </c>
      <c r="L34" s="19" t="str">
        <f t="shared" si="21"/>
        <v>ปกติ</v>
      </c>
      <c r="M34" s="127">
        <f>input3!AQ34</f>
        <v>6</v>
      </c>
      <c r="N34" s="19" t="str">
        <f t="shared" si="22"/>
        <v>ปกติ</v>
      </c>
      <c r="O34" s="20">
        <f>input3!AS34</f>
        <v>13</v>
      </c>
      <c r="P34" s="18" t="str">
        <f t="shared" si="23"/>
        <v>มีจุดแข็ง</v>
      </c>
      <c r="Q34" s="4">
        <f t="shared" si="24"/>
        <v>46</v>
      </c>
      <c r="R34" s="22">
        <f t="shared" si="25"/>
        <v>46</v>
      </c>
      <c r="S34" s="121" t="str">
        <f t="shared" si="26"/>
        <v>ปกติ</v>
      </c>
    </row>
    <row r="35" spans="1:19" ht="20.25">
      <c r="A35" s="102" t="s">
        <v>69</v>
      </c>
      <c r="B35" s="121" t="str">
        <f>input1!B35</f>
        <v>1/10</v>
      </c>
      <c r="C35" s="123" t="str">
        <f>input1!C35</f>
        <v>09307</v>
      </c>
      <c r="D35" s="124" t="str">
        <f>input1!D35</f>
        <v>เด็กหญิงรัตนาภรณ์  เกตุงาม</v>
      </c>
      <c r="E35" s="4">
        <f>input1!E35</f>
        <v>2</v>
      </c>
      <c r="F35" s="128" t="str">
        <f t="shared" si="18"/>
        <v>หญิง</v>
      </c>
      <c r="G35" s="12">
        <f>input3!AF35</f>
        <v>9</v>
      </c>
      <c r="H35" s="19" t="str">
        <f t="shared" si="19"/>
        <v>ปกติ</v>
      </c>
      <c r="I35" s="130">
        <f>input3!AI35</f>
        <v>6</v>
      </c>
      <c r="J35" s="19" t="str">
        <f t="shared" si="20"/>
        <v>ปกติ</v>
      </c>
      <c r="K35" s="9">
        <f>input3!AM35</f>
        <v>6</v>
      </c>
      <c r="L35" s="19" t="str">
        <f t="shared" si="21"/>
        <v>ปกติ</v>
      </c>
      <c r="M35" s="130">
        <f>input3!AQ35</f>
        <v>6</v>
      </c>
      <c r="N35" s="19" t="str">
        <f t="shared" si="22"/>
        <v>ปกติ</v>
      </c>
      <c r="O35" s="9">
        <f>input3!AS35</f>
        <v>13</v>
      </c>
      <c r="P35" s="18" t="str">
        <f t="shared" si="23"/>
        <v>มีจุดแข็ง</v>
      </c>
      <c r="Q35" s="7">
        <f t="shared" si="24"/>
        <v>40</v>
      </c>
      <c r="R35" s="11">
        <f t="shared" si="25"/>
        <v>40</v>
      </c>
      <c r="S35" s="121" t="str">
        <f t="shared" si="26"/>
        <v>ปกติ</v>
      </c>
    </row>
    <row r="36" spans="1:19" ht="20.25">
      <c r="A36" s="103" t="s">
        <v>70</v>
      </c>
      <c r="B36" s="121" t="str">
        <f>input1!B36</f>
        <v>1/10</v>
      </c>
      <c r="C36" s="123" t="str">
        <f>input1!C36</f>
        <v>09308</v>
      </c>
      <c r="D36" s="124" t="str">
        <f>input1!D36</f>
        <v>เด็กหญิงวริษา  สุขสม</v>
      </c>
      <c r="E36" s="4">
        <f>input1!E36</f>
        <v>2</v>
      </c>
      <c r="F36" s="128" t="str">
        <f t="shared" si="18"/>
        <v>หญิง</v>
      </c>
      <c r="G36" s="28">
        <f>input3!AF36</f>
        <v>9</v>
      </c>
      <c r="H36" s="19" t="str">
        <f t="shared" si="19"/>
        <v>ปกติ</v>
      </c>
      <c r="I36" s="127">
        <f>input3!AI36</f>
        <v>15</v>
      </c>
      <c r="J36" s="19" t="str">
        <f t="shared" si="20"/>
        <v>เสี่ยง/มีปัญหา</v>
      </c>
      <c r="K36" s="20">
        <f>input3!AM36</f>
        <v>13</v>
      </c>
      <c r="L36" s="19" t="str">
        <f t="shared" si="21"/>
        <v>เสี่ยง/มีปัญหา</v>
      </c>
      <c r="M36" s="127">
        <f>input3!AQ36</f>
        <v>10</v>
      </c>
      <c r="N36" s="19" t="str">
        <f t="shared" si="22"/>
        <v>เสี่ยง/มีปัญหา</v>
      </c>
      <c r="O36" s="20">
        <f>input3!AS36</f>
        <v>8</v>
      </c>
      <c r="P36" s="18" t="str">
        <f t="shared" si="23"/>
        <v>ไม่มีจุดแข็ง</v>
      </c>
      <c r="Q36" s="7">
        <f t="shared" si="24"/>
        <v>55</v>
      </c>
      <c r="R36" s="11">
        <f t="shared" si="25"/>
        <v>55</v>
      </c>
      <c r="S36" s="121" t="str">
        <f t="shared" si="26"/>
        <v>เสี่ยง/มีปัญหา</v>
      </c>
    </row>
    <row r="37" spans="1:19" ht="20.25">
      <c r="A37" s="101" t="s">
        <v>71</v>
      </c>
      <c r="B37" s="121" t="str">
        <f>input1!B37</f>
        <v>1/10</v>
      </c>
      <c r="C37" s="123" t="str">
        <f>input1!C37</f>
        <v>09309</v>
      </c>
      <c r="D37" s="124" t="str">
        <f>input1!D37</f>
        <v>เด็กหญิงสุภานัน  ดวงมาลา</v>
      </c>
      <c r="E37" s="4">
        <f>input1!E37</f>
        <v>2</v>
      </c>
      <c r="F37" s="128" t="str">
        <f t="shared" si="18"/>
        <v>หญิง</v>
      </c>
      <c r="G37" s="12">
        <f>input3!AF37</f>
        <v>9</v>
      </c>
      <c r="H37" s="19" t="str">
        <f t="shared" si="19"/>
        <v>ปกติ</v>
      </c>
      <c r="I37" s="130">
        <f>input3!AI37</f>
        <v>12</v>
      </c>
      <c r="J37" s="19" t="str">
        <f t="shared" si="20"/>
        <v>เสี่ยง/มีปัญหา</v>
      </c>
      <c r="K37" s="9">
        <f>input3!AM37</f>
        <v>10</v>
      </c>
      <c r="L37" s="19" t="str">
        <f t="shared" si="21"/>
        <v>ปกติ</v>
      </c>
      <c r="M37" s="130">
        <f>input3!AQ37</f>
        <v>9</v>
      </c>
      <c r="N37" s="19" t="str">
        <f t="shared" si="22"/>
        <v>ปกติ</v>
      </c>
      <c r="O37" s="9">
        <f>input3!AS37</f>
        <v>8</v>
      </c>
      <c r="P37" s="18" t="str">
        <f t="shared" si="23"/>
        <v>ไม่มีจุดแข็ง</v>
      </c>
      <c r="Q37" s="7">
        <f t="shared" si="24"/>
        <v>48</v>
      </c>
      <c r="R37" s="11">
        <f t="shared" si="25"/>
        <v>48</v>
      </c>
      <c r="S37" s="121" t="str">
        <f t="shared" si="26"/>
        <v>ปกติ</v>
      </c>
    </row>
    <row r="38" spans="1:19" ht="21" thickBot="1">
      <c r="A38" s="104" t="s">
        <v>72</v>
      </c>
      <c r="B38" s="122" t="str">
        <f>input1!B38</f>
        <v>1/10</v>
      </c>
      <c r="C38" s="131" t="str">
        <f>input1!C38</f>
        <v>09311</v>
      </c>
      <c r="D38" s="132" t="str">
        <f>input1!D38</f>
        <v>เด็กหญิงอมรรัตน์  ขันวงษ์</v>
      </c>
      <c r="E38" s="33">
        <f>input1!E38</f>
        <v>2</v>
      </c>
      <c r="F38" s="133" t="str">
        <f t="shared" si="18"/>
        <v>หญิง</v>
      </c>
      <c r="G38" s="13">
        <f>input3!AF38</f>
        <v>10</v>
      </c>
      <c r="H38" s="24" t="str">
        <f t="shared" si="19"/>
        <v>ปกติ</v>
      </c>
      <c r="I38" s="135">
        <f>input3!AI38</f>
        <v>13</v>
      </c>
      <c r="J38" s="24" t="str">
        <f t="shared" si="20"/>
        <v>เสี่ยง/มีปัญหา</v>
      </c>
      <c r="K38" s="25">
        <f>input3!AM38</f>
        <v>9</v>
      </c>
      <c r="L38" s="24" t="str">
        <f t="shared" si="21"/>
        <v>ปกติ</v>
      </c>
      <c r="M38" s="135">
        <f>input3!AQ38</f>
        <v>10</v>
      </c>
      <c r="N38" s="24" t="str">
        <f t="shared" si="22"/>
        <v>เสี่ยง/มีปัญหา</v>
      </c>
      <c r="O38" s="25">
        <f>input3!AS38</f>
        <v>12</v>
      </c>
      <c r="P38" s="23" t="str">
        <f t="shared" si="23"/>
        <v>มีจุดแข็ง</v>
      </c>
      <c r="Q38" s="8">
        <f t="shared" si="24"/>
        <v>54</v>
      </c>
      <c r="R38" s="27">
        <f t="shared" si="25"/>
        <v>54</v>
      </c>
      <c r="S38" s="122" t="str">
        <f t="shared" si="26"/>
        <v>เสี่ยง/มีปัญหา</v>
      </c>
    </row>
    <row r="39" spans="1:19" ht="20.25">
      <c r="A39" s="120" t="s">
        <v>73</v>
      </c>
      <c r="B39" s="121" t="str">
        <f>input1!B39</f>
        <v>1/10</v>
      </c>
      <c r="C39" s="123" t="str">
        <f>input1!C39</f>
        <v>09312</v>
      </c>
      <c r="D39" s="124" t="str">
        <f>input1!D39</f>
        <v>เด็กหญิงอัมรัตน์  ลิ่มวงศ์</v>
      </c>
      <c r="E39" s="4">
        <f>input1!E39</f>
        <v>2</v>
      </c>
      <c r="F39" s="136" t="str">
        <f t="shared" si="18"/>
        <v>หญิง</v>
      </c>
      <c r="G39" s="28">
        <f>input3!AF39</f>
        <v>11</v>
      </c>
      <c r="H39" s="19" t="str">
        <f t="shared" si="19"/>
        <v>เสี่ยง/มีปัญหา</v>
      </c>
      <c r="I39" s="127">
        <f>input3!AI39</f>
        <v>6</v>
      </c>
      <c r="J39" s="19" t="str">
        <f t="shared" si="20"/>
        <v>ปกติ</v>
      </c>
      <c r="K39" s="20">
        <f>input3!AM39</f>
        <v>10</v>
      </c>
      <c r="L39" s="19" t="str">
        <f t="shared" si="21"/>
        <v>ปกติ</v>
      </c>
      <c r="M39" s="127">
        <f>input3!AQ39</f>
        <v>6</v>
      </c>
      <c r="N39" s="19" t="str">
        <f t="shared" si="22"/>
        <v>ปกติ</v>
      </c>
      <c r="O39" s="20">
        <f>input3!AS39</f>
        <v>13</v>
      </c>
      <c r="P39" s="18" t="str">
        <f t="shared" si="23"/>
        <v>มีจุดแข็ง</v>
      </c>
      <c r="Q39" s="4">
        <f t="shared" si="24"/>
        <v>46</v>
      </c>
      <c r="R39" s="22">
        <f t="shared" si="25"/>
        <v>46</v>
      </c>
      <c r="S39" s="121" t="str">
        <f t="shared" si="26"/>
        <v>ปกติ</v>
      </c>
    </row>
    <row r="40" spans="1:19" ht="20.25">
      <c r="A40" s="102" t="s">
        <v>74</v>
      </c>
      <c r="B40" s="121" t="str">
        <f>input1!B40</f>
        <v>1/10</v>
      </c>
      <c r="C40" s="123" t="str">
        <f>input1!C40</f>
        <v>09381</v>
      </c>
      <c r="D40" s="124" t="str">
        <f>input1!D40</f>
        <v>เด็กหญิงสุวรรณี  ศรีโอฬาร</v>
      </c>
      <c r="E40" s="4">
        <f>input1!E40</f>
        <v>2</v>
      </c>
      <c r="F40" s="136" t="str">
        <f t="shared" si="18"/>
        <v>หญิง</v>
      </c>
      <c r="G40" s="28">
        <f>input3!AF40</f>
        <v>9</v>
      </c>
      <c r="H40" s="19" t="str">
        <f t="shared" si="19"/>
        <v>ปกติ</v>
      </c>
      <c r="I40" s="127">
        <f>input3!AI40</f>
        <v>6</v>
      </c>
      <c r="J40" s="19" t="str">
        <f t="shared" si="20"/>
        <v>ปกติ</v>
      </c>
      <c r="K40" s="20">
        <f>input3!AM40</f>
        <v>6</v>
      </c>
      <c r="L40" s="19" t="str">
        <f t="shared" si="21"/>
        <v>ปกติ</v>
      </c>
      <c r="M40" s="127">
        <f>input3!AQ40</f>
        <v>6</v>
      </c>
      <c r="N40" s="19" t="str">
        <f t="shared" si="22"/>
        <v>ปกติ</v>
      </c>
      <c r="O40" s="20">
        <f>input3!AS40</f>
        <v>13</v>
      </c>
      <c r="P40" s="18" t="str">
        <f t="shared" si="23"/>
        <v>มีจุดแข็ง</v>
      </c>
      <c r="Q40" s="4">
        <f t="shared" si="24"/>
        <v>40</v>
      </c>
      <c r="R40" s="22">
        <f t="shared" si="25"/>
        <v>40</v>
      </c>
      <c r="S40" s="121" t="str">
        <f t="shared" si="26"/>
        <v>ปกติ</v>
      </c>
    </row>
    <row r="41" spans="1:19" ht="20.25">
      <c r="A41" s="102" t="s">
        <v>75</v>
      </c>
      <c r="B41" s="121" t="str">
        <f>input1!B41</f>
        <v>1/10</v>
      </c>
      <c r="C41" s="123" t="str">
        <f>input1!C41</f>
        <v>09382</v>
      </c>
      <c r="D41" s="124" t="str">
        <f>input1!D41</f>
        <v>เด็กหญิงสุธาวี  จันทร์อุ่มเหม้า</v>
      </c>
      <c r="E41" s="4">
        <f>input1!E41</f>
        <v>2</v>
      </c>
      <c r="F41" s="136" t="str">
        <f t="shared" si="18"/>
        <v>หญิง</v>
      </c>
      <c r="G41" s="28">
        <f>input3!AF41</f>
        <v>12</v>
      </c>
      <c r="H41" s="19" t="str">
        <f t="shared" si="19"/>
        <v>เสี่ยง/มีปัญหา</v>
      </c>
      <c r="I41" s="127">
        <f>input3!AI41</f>
        <v>6</v>
      </c>
      <c r="J41" s="19" t="str">
        <f t="shared" si="20"/>
        <v>ปกติ</v>
      </c>
      <c r="K41" s="20">
        <f>input3!AM41</f>
        <v>8</v>
      </c>
      <c r="L41" s="19" t="str">
        <f t="shared" si="21"/>
        <v>ปกติ</v>
      </c>
      <c r="M41" s="127">
        <f>input3!AQ41</f>
        <v>6</v>
      </c>
      <c r="N41" s="19" t="str">
        <f t="shared" si="22"/>
        <v>ปกติ</v>
      </c>
      <c r="O41" s="20">
        <f>input3!AS41</f>
        <v>12</v>
      </c>
      <c r="P41" s="18" t="str">
        <f t="shared" si="23"/>
        <v>มีจุดแข็ง</v>
      </c>
      <c r="Q41" s="4">
        <f t="shared" si="24"/>
        <v>44</v>
      </c>
      <c r="R41" s="22">
        <f t="shared" si="25"/>
        <v>44</v>
      </c>
      <c r="S41" s="121" t="str">
        <f t="shared" si="26"/>
        <v>ปกติ</v>
      </c>
    </row>
    <row r="42" spans="1:19" ht="20.25">
      <c r="A42" s="102"/>
      <c r="B42" s="121"/>
      <c r="C42" s="123"/>
      <c r="D42" s="124"/>
      <c r="E42" s="4"/>
      <c r="F42" s="136"/>
      <c r="G42" s="28"/>
      <c r="H42" s="19"/>
      <c r="I42" s="127"/>
      <c r="J42" s="19"/>
      <c r="K42" s="20"/>
      <c r="L42" s="19"/>
      <c r="M42" s="127"/>
      <c r="N42" s="19"/>
      <c r="O42" s="20"/>
      <c r="P42" s="18"/>
      <c r="Q42" s="4"/>
      <c r="R42" s="22"/>
      <c r="S42" s="121"/>
    </row>
    <row r="43" spans="1:19" ht="21" thickBot="1">
      <c r="A43" s="165"/>
      <c r="B43" s="122"/>
      <c r="C43" s="166"/>
      <c r="D43" s="164"/>
      <c r="E43" s="8"/>
      <c r="F43" s="133"/>
      <c r="G43" s="17"/>
      <c r="H43" s="24"/>
      <c r="I43" s="135"/>
      <c r="J43" s="24"/>
      <c r="K43" s="25"/>
      <c r="L43" s="24"/>
      <c r="M43" s="135"/>
      <c r="N43" s="24"/>
      <c r="O43" s="25"/>
      <c r="P43" s="23"/>
      <c r="Q43" s="8"/>
      <c r="R43" s="27"/>
      <c r="S43" s="122"/>
    </row>
    <row r="44" spans="1:19" ht="20.25">
      <c r="A44" s="120"/>
      <c r="B44" s="121"/>
      <c r="C44" s="123"/>
      <c r="D44" s="124"/>
      <c r="E44" s="4"/>
      <c r="F44" s="125"/>
      <c r="G44" s="28"/>
      <c r="H44" s="19"/>
      <c r="I44" s="127"/>
      <c r="J44" s="19"/>
      <c r="K44" s="20"/>
      <c r="L44" s="19"/>
      <c r="M44" s="127"/>
      <c r="N44" s="19"/>
      <c r="O44" s="20"/>
      <c r="P44" s="18"/>
      <c r="Q44" s="4"/>
      <c r="R44" s="22"/>
      <c r="S44" s="121"/>
    </row>
    <row r="45" spans="1:19" ht="20.25">
      <c r="A45" s="102"/>
      <c r="B45" s="121"/>
      <c r="C45" s="123"/>
      <c r="D45" s="124"/>
      <c r="E45" s="4"/>
      <c r="F45" s="128"/>
      <c r="G45" s="12"/>
      <c r="H45" s="19"/>
      <c r="I45" s="130"/>
      <c r="J45" s="19"/>
      <c r="K45" s="9"/>
      <c r="L45" s="19"/>
      <c r="M45" s="130"/>
      <c r="N45" s="19"/>
      <c r="O45" s="9"/>
      <c r="P45" s="18"/>
      <c r="Q45" s="7"/>
      <c r="R45" s="11"/>
      <c r="S45" s="121"/>
    </row>
    <row r="46" spans="1:19" ht="20.25">
      <c r="A46" s="103"/>
      <c r="B46" s="121"/>
      <c r="C46" s="123"/>
      <c r="D46" s="124"/>
      <c r="E46" s="4"/>
      <c r="F46" s="128"/>
      <c r="G46" s="28"/>
      <c r="H46" s="19"/>
      <c r="I46" s="127"/>
      <c r="J46" s="19"/>
      <c r="K46" s="20"/>
      <c r="L46" s="19"/>
      <c r="M46" s="127"/>
      <c r="N46" s="19"/>
      <c r="O46" s="20"/>
      <c r="P46" s="18"/>
      <c r="Q46" s="7"/>
      <c r="R46" s="11"/>
      <c r="S46" s="121"/>
    </row>
    <row r="47" spans="1:19" ht="20.25">
      <c r="A47" s="101"/>
      <c r="B47" s="121"/>
      <c r="C47" s="123"/>
      <c r="D47" s="124"/>
      <c r="E47" s="4"/>
      <c r="F47" s="128"/>
      <c r="G47" s="12"/>
      <c r="H47" s="19"/>
      <c r="I47" s="130"/>
      <c r="J47" s="19"/>
      <c r="K47" s="9"/>
      <c r="L47" s="19"/>
      <c r="M47" s="130"/>
      <c r="N47" s="19"/>
      <c r="O47" s="9"/>
      <c r="P47" s="18"/>
      <c r="Q47" s="7"/>
      <c r="R47" s="11"/>
      <c r="S47" s="121"/>
    </row>
    <row r="48" spans="1:19" ht="21" thickBot="1">
      <c r="A48" s="104"/>
      <c r="B48" s="122"/>
      <c r="C48" s="131"/>
      <c r="D48" s="132"/>
      <c r="E48" s="33"/>
      <c r="F48" s="133"/>
      <c r="G48" s="13"/>
      <c r="H48" s="24"/>
      <c r="I48" s="135"/>
      <c r="J48" s="24"/>
      <c r="K48" s="25"/>
      <c r="L48" s="24"/>
      <c r="M48" s="135"/>
      <c r="N48" s="24"/>
      <c r="O48" s="25"/>
      <c r="P48" s="23"/>
      <c r="Q48" s="8"/>
      <c r="R48" s="27"/>
      <c r="S48" s="122"/>
    </row>
    <row r="49" spans="1:19" ht="20.25">
      <c r="A49" s="120"/>
      <c r="B49" s="121"/>
      <c r="C49" s="123"/>
      <c r="D49" s="124"/>
      <c r="E49" s="4"/>
      <c r="F49" s="136"/>
      <c r="G49" s="28"/>
      <c r="H49" s="19"/>
      <c r="I49" s="127"/>
      <c r="J49" s="19"/>
      <c r="K49" s="20"/>
      <c r="L49" s="19"/>
      <c r="M49" s="127"/>
      <c r="N49" s="19"/>
      <c r="O49" s="20"/>
      <c r="P49" s="18"/>
      <c r="Q49" s="4"/>
      <c r="R49" s="22"/>
      <c r="S49" s="121"/>
    </row>
    <row r="50" spans="1:19" ht="20.25">
      <c r="A50" s="102"/>
      <c r="B50" s="121"/>
      <c r="C50" s="123"/>
      <c r="D50" s="124"/>
      <c r="E50" s="4"/>
      <c r="F50" s="128"/>
      <c r="G50" s="28"/>
      <c r="H50" s="19"/>
      <c r="I50" s="127"/>
      <c r="J50" s="19"/>
      <c r="K50" s="20"/>
      <c r="L50" s="19"/>
      <c r="M50" s="127"/>
      <c r="N50" s="19"/>
      <c r="O50" s="20"/>
      <c r="P50" s="18"/>
      <c r="Q50" s="7"/>
      <c r="R50" s="11"/>
      <c r="S50" s="121"/>
    </row>
    <row r="51" spans="1:19" ht="20.25">
      <c r="A51" s="103"/>
      <c r="B51" s="121"/>
      <c r="C51" s="123"/>
      <c r="D51" s="124"/>
      <c r="E51" s="4"/>
      <c r="F51" s="128"/>
      <c r="G51" s="12"/>
      <c r="H51" s="19"/>
      <c r="I51" s="130"/>
      <c r="J51" s="19"/>
      <c r="K51" s="9"/>
      <c r="L51" s="19"/>
      <c r="M51" s="130"/>
      <c r="N51" s="19"/>
      <c r="O51" s="9"/>
      <c r="P51" s="18"/>
      <c r="Q51" s="7"/>
      <c r="R51" s="11"/>
      <c r="S51" s="121"/>
    </row>
    <row r="52" spans="1:19" ht="20.25">
      <c r="A52" s="101"/>
      <c r="B52" s="121"/>
      <c r="C52" s="123"/>
      <c r="D52" s="124"/>
      <c r="E52" s="4"/>
      <c r="F52" s="128"/>
      <c r="G52" s="28"/>
      <c r="H52" s="19"/>
      <c r="I52" s="127"/>
      <c r="J52" s="19"/>
      <c r="K52" s="20"/>
      <c r="L52" s="19"/>
      <c r="M52" s="127"/>
      <c r="N52" s="19"/>
      <c r="O52" s="20"/>
      <c r="P52" s="18"/>
      <c r="Q52" s="7"/>
      <c r="R52" s="11"/>
      <c r="S52" s="121"/>
    </row>
    <row r="53" spans="1:19" ht="21" thickBot="1">
      <c r="A53" s="104"/>
      <c r="B53" s="122"/>
      <c r="C53" s="131"/>
      <c r="D53" s="132"/>
      <c r="E53" s="33"/>
      <c r="F53" s="133"/>
      <c r="G53" s="13"/>
      <c r="H53" s="24"/>
      <c r="I53" s="135"/>
      <c r="J53" s="24"/>
      <c r="K53" s="25"/>
      <c r="L53" s="24"/>
      <c r="M53" s="135"/>
      <c r="N53" s="24"/>
      <c r="O53" s="25"/>
      <c r="P53" s="23"/>
      <c r="Q53" s="8"/>
      <c r="R53" s="27"/>
      <c r="S53" s="122"/>
    </row>
    <row r="55" ht="20.25">
      <c r="J55" s="2" t="s">
        <v>57</v>
      </c>
    </row>
    <row r="56" ht="20.25">
      <c r="L56" s="2" t="str">
        <f>input1!A2</f>
        <v>ชั้น ม.1/10 (ครูสาลีรัตน์, ครูอภิเดช)</v>
      </c>
    </row>
  </sheetData>
  <sheetProtection/>
  <mergeCells count="3">
    <mergeCell ref="A1:F1"/>
    <mergeCell ref="H1:S1"/>
    <mergeCell ref="A2:F2"/>
  </mergeCells>
  <printOptions horizontalCentered="1"/>
  <pageMargins left="0.7480314960629921" right="0.15748031496062992" top="0.5905511811023623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yodsamui</cp:lastModifiedBy>
  <cp:lastPrinted>2016-06-14T04:05:00Z</cp:lastPrinted>
  <dcterms:created xsi:type="dcterms:W3CDTF">2007-09-01T10:36:03Z</dcterms:created>
  <dcterms:modified xsi:type="dcterms:W3CDTF">2018-06-30T10:44:38Z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